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3" i="1" l="1"/>
  <c r="H73" i="1" s="1"/>
  <c r="G72" i="1"/>
  <c r="G71" i="1" s="1"/>
  <c r="F71" i="1"/>
  <c r="E71" i="1"/>
  <c r="G69" i="1"/>
  <c r="H69" i="1" s="1"/>
  <c r="G68" i="1"/>
  <c r="H68" i="1" s="1"/>
  <c r="G67" i="1"/>
  <c r="H67" i="1" s="1"/>
  <c r="G66" i="1"/>
  <c r="H66" i="1" s="1"/>
  <c r="G65" i="1"/>
  <c r="H65" i="1" s="1"/>
  <c r="G64" i="1"/>
  <c r="F63" i="1"/>
  <c r="E63" i="1"/>
  <c r="G61" i="1"/>
  <c r="H61" i="1" s="1"/>
  <c r="G60" i="1"/>
  <c r="H60" i="1" s="1"/>
  <c r="G59" i="1"/>
  <c r="H59" i="1" s="1"/>
  <c r="G58" i="1"/>
  <c r="H58" i="1" s="1"/>
  <c r="G57" i="1"/>
  <c r="H57" i="1" s="1"/>
  <c r="G56" i="1"/>
  <c r="F55" i="1"/>
  <c r="E55" i="1"/>
  <c r="G53" i="1"/>
  <c r="H53" i="1" s="1"/>
  <c r="G52" i="1"/>
  <c r="H52" i="1" s="1"/>
  <c r="G51" i="1"/>
  <c r="H51" i="1" s="1"/>
  <c r="G50" i="1"/>
  <c r="F50" i="1"/>
  <c r="E50" i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F39" i="1"/>
  <c r="E39" i="1"/>
  <c r="G38" i="1"/>
  <c r="H38" i="1" s="1"/>
  <c r="G37" i="1"/>
  <c r="H37" i="1" s="1"/>
  <c r="G36" i="1"/>
  <c r="H36" i="1" s="1"/>
  <c r="F35" i="1"/>
  <c r="E35" i="1"/>
  <c r="G35" i="1" s="1"/>
  <c r="H35" i="1" s="1"/>
  <c r="G30" i="1"/>
  <c r="H30" i="1" s="1"/>
  <c r="G29" i="1"/>
  <c r="H29" i="1" s="1"/>
  <c r="G28" i="1"/>
  <c r="H28" i="1" s="1"/>
  <c r="G27" i="1"/>
  <c r="H27" i="1" s="1"/>
  <c r="G26" i="1"/>
  <c r="F25" i="1"/>
  <c r="E25" i="1"/>
  <c r="G23" i="1"/>
  <c r="H23" i="1" s="1"/>
  <c r="G22" i="1"/>
  <c r="G21" i="1" s="1"/>
  <c r="F21" i="1"/>
  <c r="E21" i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F11" i="1"/>
  <c r="E11" i="1"/>
  <c r="E32" i="1" s="1"/>
  <c r="G25" i="1" l="1"/>
  <c r="H50" i="1"/>
  <c r="H25" i="1"/>
  <c r="H21" i="1"/>
  <c r="F32" i="1"/>
  <c r="E77" i="1"/>
  <c r="G39" i="1"/>
  <c r="H39" i="1" s="1"/>
  <c r="G11" i="1"/>
  <c r="H11" i="1" s="1"/>
  <c r="F77" i="1"/>
  <c r="G55" i="1"/>
  <c r="H55" i="1" s="1"/>
  <c r="G63" i="1"/>
  <c r="H63" i="1" s="1"/>
  <c r="E79" i="1"/>
  <c r="G32" i="1"/>
  <c r="H32" i="1" s="1"/>
  <c r="H12" i="1"/>
  <c r="H22" i="1"/>
  <c r="H26" i="1"/>
  <c r="H40" i="1"/>
  <c r="H56" i="1"/>
  <c r="H64" i="1"/>
  <c r="H72" i="1"/>
  <c r="H71" i="1" s="1"/>
  <c r="G77" i="1" l="1"/>
  <c r="H77" i="1" s="1"/>
  <c r="F79" i="1"/>
  <c r="G79" i="1" s="1"/>
  <c r="H79" i="1" s="1"/>
</calcChain>
</file>

<file path=xl/sharedStrings.xml><?xml version="1.0" encoding="utf-8"?>
<sst xmlns="http://schemas.openxmlformats.org/spreadsheetml/2006/main" count="72" uniqueCount="68">
  <si>
    <t>"Bajo protesta de decir verdad declaramos que los Estados Financieros y sus notas, son razonablemente correctos y son responsabilidad del emisor"</t>
  </si>
  <si>
    <t>Aportaciones</t>
  </si>
  <si>
    <r>
      <t xml:space="preserve">Cuenta </t>
    </r>
    <r>
      <rPr>
        <sz val="8"/>
        <rFont val="Arial"/>
        <family val="2"/>
      </rPr>
      <t>(3)</t>
    </r>
  </si>
  <si>
    <r>
      <t>Concepto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(4)</t>
    </r>
  </si>
  <si>
    <r>
      <t>Variación</t>
    </r>
    <r>
      <rPr>
        <sz val="8"/>
        <rFont val="Arial"/>
        <family val="2"/>
      </rPr>
      <t xml:space="preserve"> (6)</t>
    </r>
  </si>
  <si>
    <t>Importe</t>
  </si>
  <si>
    <t>%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</si>
  <si>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</si>
  <si>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</si>
  <si>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</si>
  <si>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</si>
  <si>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</si>
  <si>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</si>
  <si>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r>
      <t>Productos de Tipo Corriente</t>
    </r>
    <r>
      <rPr>
        <vertAlign val="superscript"/>
        <sz val="10"/>
        <rFont val="Arial"/>
        <family val="2"/>
      </rPr>
      <t>1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</si>
  <si>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</si>
  <si>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</si>
  <si>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</si>
  <si>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Ayudas.</t>
  </si>
  <si>
    <t>Participaciones y Aportaciones</t>
  </si>
  <si>
    <t>Transferencias, Asignaciones, Subsidios y Otras Ayudas</t>
  </si>
  <si>
    <t>Otros Ingresos y 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</si>
  <si>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</si>
  <si>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</si>
  <si>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</si>
  <si>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</si>
  <si>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</si>
  <si>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r>
      <t xml:space="preserve">Total de Ingresos y Otros Beneficios </t>
    </r>
    <r>
      <rPr>
        <sz val="8"/>
        <rFont val="Arial"/>
        <family val="2"/>
      </rPr>
      <t>(7)</t>
    </r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</si>
  <si>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</si>
  <si>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</si>
  <si>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</si>
  <si>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</si>
  <si>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</si>
  <si>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</si>
  <si>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</si>
  <si>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</si>
  <si>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</si>
  <si>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</si>
  <si>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</si>
  <si>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</si>
  <si>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</si>
  <si>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</si>
  <si>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</si>
  <si>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Convenios</t>
  </si>
  <si>
    <t>Intereses, Comisiones y  Otros Gastos de la 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</si>
  <si>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</si>
  <si>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</si>
  <si>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</si>
  <si>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</si>
  <si>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</si>
  <si>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</si>
  <si>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</si>
  <si>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</si>
  <si>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</si>
  <si>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</si>
  <si>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</si>
  <si>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</si>
  <si>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</si>
  <si>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</si>
  <si>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</si>
  <si>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Bienes Muebles e Intangibles</t>
  </si>
  <si>
    <r>
      <t xml:space="preserve">Total  de Gastos y Otras Pérdidas </t>
    </r>
    <r>
      <rPr>
        <sz val="8"/>
        <rFont val="Arial"/>
        <family val="2"/>
      </rPr>
      <t>(8)</t>
    </r>
  </si>
  <si>
    <t>Resultado del Ejercicio (Ahorro/Desahorro) (9)</t>
  </si>
  <si>
    <t>1 No se Incluyen : Utilidades de Intereses . Por regla de presentación se revelan como ingresos financieros</t>
  </si>
  <si>
    <t>Cuenta Pública 2019
Estado de Actividades Comparativo 
(pesos)</t>
  </si>
  <si>
    <t xml:space="preserve"> Del 1 de Enero al 31 de Diciembre de 2019 (2)</t>
  </si>
  <si>
    <t>2019 (5)</t>
  </si>
  <si>
    <t>2018 (5)</t>
  </si>
  <si>
    <t>Entidad Municipal: (1)     JOCOTITLAN  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</si>
</sst>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5"/>
      <name val="Arial"/>
      <family val="2"/>
    </font>
    <font>
      <b/>
      <sz val="3"/>
      <name val="Arial"/>
      <family val="2"/>
    </font>
    <font>
      <b/>
      <sz val="8"/>
      <name val="Arial"/>
      <family val="2"/>
    </font>
    <font>
      <sz val="12"/>
      <name val="CG Omega"/>
      <family val="2"/>
    </font>
    <font>
      <vertAlign val="superscript"/>
      <sz val="10"/>
      <name val="Arial"/>
      <family val="2"/>
    </font>
    <font>
      <b/>
      <sz val="12"/>
      <name val="CG Omega"/>
      <family val="2"/>
    </font>
    <font>
      <sz val="12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5" applyFont="1" applyBorder="1" applyAlignment="1">
      <alignment vertical="top"/>
    </xf>
    <xf numFmtId="0" fontId="2" fillId="0" borderId="0" xfId="5" applyFont="1" applyBorder="1" applyAlignment="1"/>
    <xf numFmtId="0" fontId="3" fillId="0" borderId="0" xfId="5" applyFont="1" applyBorder="1" applyAlignment="1"/>
    <xf numFmtId="0" fontId="2" fillId="0" borderId="0" xfId="5" applyFont="1" applyBorder="1" applyAlignment="1">
      <alignment vertical="top" wrapText="1"/>
    </xf>
    <xf numFmtId="0" fontId="5" fillId="0" borderId="0" xfId="5" applyFont="1" applyAlignment="1"/>
    <xf numFmtId="0" fontId="2" fillId="0" borderId="0" xfId="5" applyAlignment="1"/>
    <xf numFmtId="0" fontId="5" fillId="0" borderId="0" xfId="5" applyFont="1" applyAlignment="1" applyProtection="1"/>
    <xf numFmtId="0" fontId="2" fillId="0" borderId="0" xfId="5" applyAlignment="1" applyProtection="1"/>
    <xf numFmtId="0" fontId="6" fillId="2" borderId="4" xfId="5" applyFont="1" applyFill="1" applyBorder="1" applyAlignment="1" applyProtection="1">
      <alignment horizontal="center" vertical="top"/>
      <protection locked="0"/>
    </xf>
    <xf numFmtId="0" fontId="6" fillId="2" borderId="0" xfId="5" applyFont="1" applyFill="1" applyBorder="1" applyAlignment="1" applyProtection="1">
      <alignment horizontal="center" vertical="top"/>
      <protection locked="0"/>
    </xf>
    <xf numFmtId="0" fontId="6" fillId="2" borderId="0" xfId="5" applyFont="1" applyFill="1" applyBorder="1" applyAlignment="1" applyProtection="1">
      <alignment horizontal="center" vertical="top" wrapText="1"/>
      <protection locked="0"/>
    </xf>
    <xf numFmtId="0" fontId="6" fillId="2" borderId="5" xfId="5" applyFont="1" applyFill="1" applyBorder="1" applyAlignment="1" applyProtection="1">
      <alignment horizontal="center" vertical="top"/>
      <protection locked="0"/>
    </xf>
    <xf numFmtId="0" fontId="5" fillId="0" borderId="0" xfId="5" applyFont="1" applyAlignment="1" applyProtection="1">
      <protection locked="0"/>
    </xf>
    <xf numFmtId="0" fontId="2" fillId="0" borderId="0" xfId="5" applyAlignment="1" applyProtection="1">
      <protection locked="0"/>
    </xf>
    <xf numFmtId="0" fontId="4" fillId="2" borderId="24" xfId="5" quotePrefix="1" applyFont="1" applyFill="1" applyBorder="1" applyAlignment="1" applyProtection="1">
      <alignment horizontal="left" vertical="top"/>
      <protection locked="0"/>
    </xf>
    <xf numFmtId="0" fontId="7" fillId="2" borderId="0" xfId="5" applyFont="1" applyFill="1" applyBorder="1" applyAlignment="1">
      <alignment horizontal="center" vertical="top"/>
    </xf>
    <xf numFmtId="0" fontId="3" fillId="2" borderId="0" xfId="5" applyFont="1" applyFill="1" applyBorder="1" applyAlignment="1" applyProtection="1">
      <alignment horizontal="right" vertical="top"/>
      <protection locked="0"/>
    </xf>
    <xf numFmtId="0" fontId="3" fillId="2" borderId="5" xfId="5" applyFont="1" applyFill="1" applyBorder="1" applyAlignment="1" applyProtection="1">
      <alignment horizontal="right" vertical="top"/>
      <protection locked="0"/>
    </xf>
    <xf numFmtId="0" fontId="8" fillId="2" borderId="6" xfId="5" applyFont="1" applyFill="1" applyBorder="1" applyAlignment="1">
      <alignment horizontal="center" vertical="top"/>
    </xf>
    <xf numFmtId="0" fontId="8" fillId="2" borderId="7" xfId="5" applyFont="1" applyFill="1" applyBorder="1" applyAlignment="1">
      <alignment horizontal="center" vertical="top"/>
    </xf>
    <xf numFmtId="0" fontId="8" fillId="2" borderId="7" xfId="5" applyFont="1" applyFill="1" applyBorder="1" applyAlignment="1">
      <alignment horizontal="center" vertical="top" wrapText="1"/>
    </xf>
    <xf numFmtId="0" fontId="8" fillId="2" borderId="8" xfId="5" applyFont="1" applyFill="1" applyBorder="1" applyAlignment="1">
      <alignment horizontal="center" vertical="top"/>
    </xf>
    <xf numFmtId="0" fontId="8" fillId="2" borderId="0" xfId="5" applyFont="1" applyFill="1" applyBorder="1" applyAlignment="1">
      <alignment horizontal="center" vertical="top"/>
    </xf>
    <xf numFmtId="0" fontId="8" fillId="2" borderId="0" xfId="5" applyFont="1" applyFill="1" applyBorder="1" applyAlignment="1">
      <alignment horizontal="center" vertical="top" wrapText="1"/>
    </xf>
    <xf numFmtId="0" fontId="3" fillId="2" borderId="18" xfId="5" applyFont="1" applyFill="1" applyBorder="1" applyAlignment="1">
      <alignment horizontal="center" vertical="center"/>
    </xf>
    <xf numFmtId="0" fontId="3" fillId="2" borderId="22" xfId="5" applyFont="1" applyFill="1" applyBorder="1" applyAlignment="1">
      <alignment horizontal="center" vertical="center"/>
    </xf>
    <xf numFmtId="0" fontId="5" fillId="0" borderId="0" xfId="5" applyFont="1" applyAlignment="1">
      <alignment vertical="center"/>
    </xf>
    <xf numFmtId="0" fontId="2" fillId="0" borderId="0" xfId="5" applyFont="1" applyAlignment="1">
      <alignment vertical="center"/>
    </xf>
    <xf numFmtId="0" fontId="3" fillId="2" borderId="13" xfId="5" applyFont="1" applyFill="1" applyBorder="1" applyAlignment="1">
      <alignment horizontal="center" vertical="center" wrapText="1"/>
    </xf>
    <xf numFmtId="0" fontId="3" fillId="2" borderId="27" xfId="5" quotePrefix="1" applyFont="1" applyFill="1" applyBorder="1" applyAlignment="1">
      <alignment horizontal="center" vertical="center"/>
    </xf>
    <xf numFmtId="0" fontId="2" fillId="0" borderId="0" xfId="5" applyAlignment="1">
      <alignment wrapText="1"/>
    </xf>
    <xf numFmtId="0" fontId="3" fillId="3" borderId="9" xfId="5" applyFont="1" applyFill="1" applyBorder="1" applyAlignment="1">
      <alignment horizontal="center" vertical="center"/>
    </xf>
    <xf numFmtId="0" fontId="3" fillId="3" borderId="10" xfId="5" applyFont="1" applyFill="1" applyBorder="1" applyAlignment="1">
      <alignment vertical="center"/>
    </xf>
    <xf numFmtId="43" fontId="2" fillId="0" borderId="10" xfId="7" applyFont="1" applyFill="1" applyBorder="1" applyAlignment="1">
      <alignment vertical="top"/>
    </xf>
    <xf numFmtId="43" fontId="2" fillId="0" borderId="10" xfId="7" applyFont="1" applyFill="1" applyBorder="1" applyAlignment="1">
      <alignment horizontal="center" vertical="top" wrapText="1"/>
    </xf>
    <xf numFmtId="43" fontId="2" fillId="0" borderId="11" xfId="7" applyFont="1" applyFill="1" applyBorder="1" applyAlignment="1">
      <alignment horizontal="center" vertical="top"/>
    </xf>
    <xf numFmtId="0" fontId="2" fillId="0" borderId="0" xfId="5" applyFont="1" applyFill="1" applyBorder="1" applyAlignment="1">
      <alignment vertical="top"/>
    </xf>
    <xf numFmtId="0" fontId="10" fillId="0" borderId="0" xfId="5" applyFont="1" applyFill="1" applyBorder="1" applyAlignment="1"/>
    <xf numFmtId="0" fontId="10" fillId="0" borderId="0" xfId="5" applyFont="1" applyFill="1" applyAlignment="1"/>
    <xf numFmtId="0" fontId="2" fillId="0" borderId="0" xfId="5" applyFill="1" applyAlignment="1"/>
    <xf numFmtId="0" fontId="3" fillId="3" borderId="15" xfId="5" applyFont="1" applyFill="1" applyBorder="1" applyAlignment="1">
      <alignment horizontal="center" vertical="top"/>
    </xf>
    <xf numFmtId="0" fontId="3" fillId="3" borderId="16" xfId="5" applyFont="1" applyFill="1" applyBorder="1" applyAlignment="1">
      <alignment horizontal="left" vertical="top"/>
    </xf>
    <xf numFmtId="0" fontId="2" fillId="3" borderId="16" xfId="5" applyFont="1" applyFill="1" applyBorder="1" applyAlignment="1">
      <alignment horizontal="left" vertical="top"/>
    </xf>
    <xf numFmtId="43" fontId="3" fillId="3" borderId="16" xfId="7" applyFont="1" applyFill="1" applyBorder="1" applyAlignment="1">
      <alignment vertical="top"/>
    </xf>
    <xf numFmtId="43" fontId="2" fillId="3" borderId="17" xfId="7" applyFont="1" applyFill="1" applyBorder="1" applyAlignment="1">
      <alignment horizontal="center" vertical="top"/>
    </xf>
    <xf numFmtId="0" fontId="3" fillId="0" borderId="15" xfId="5" applyFont="1" applyFill="1" applyBorder="1" applyAlignment="1">
      <alignment horizontal="right" vertical="top"/>
    </xf>
    <xf numFmtId="0" fontId="2" fillId="0" borderId="23" xfId="5" applyFont="1" applyFill="1" applyBorder="1" applyAlignment="1">
      <alignment vertical="top"/>
    </xf>
    <xf numFmtId="0" fontId="2" fillId="0" borderId="28" xfId="5" applyFont="1" applyFill="1" applyBorder="1" applyAlignment="1">
      <alignment vertical="top"/>
    </xf>
    <xf numFmtId="43" fontId="2" fillId="0" borderId="16" xfId="7" applyFont="1" applyFill="1" applyBorder="1" applyAlignment="1" applyProtection="1">
      <alignment vertical="top"/>
      <protection locked="0"/>
    </xf>
    <xf numFmtId="43" fontId="2" fillId="0" borderId="16" xfId="7" applyFont="1" applyFill="1" applyBorder="1" applyAlignment="1" applyProtection="1">
      <alignment horizontal="center" vertical="top" wrapText="1"/>
      <protection locked="0"/>
    </xf>
    <xf numFmtId="43" fontId="3" fillId="3" borderId="16" xfId="7" applyFont="1" applyFill="1" applyBorder="1" applyAlignment="1">
      <alignment horizontal="center" vertical="top" wrapText="1"/>
    </xf>
    <xf numFmtId="0" fontId="2" fillId="0" borderId="15" xfId="5" applyFont="1" applyFill="1" applyBorder="1" applyAlignment="1">
      <alignment horizontal="left" vertical="top"/>
    </xf>
    <xf numFmtId="0" fontId="2" fillId="0" borderId="23" xfId="5" applyFont="1" applyFill="1" applyBorder="1" applyAlignment="1">
      <alignment horizontal="justify" vertical="top" wrapText="1"/>
    </xf>
    <xf numFmtId="0" fontId="2" fillId="0" borderId="28" xfId="5" applyFont="1" applyFill="1" applyBorder="1" applyAlignment="1">
      <alignment horizontal="justify" vertical="top" wrapText="1"/>
    </xf>
    <xf numFmtId="43" fontId="2" fillId="0" borderId="16" xfId="7" applyFont="1" applyFill="1" applyBorder="1" applyAlignment="1">
      <alignment vertical="top"/>
    </xf>
    <xf numFmtId="43" fontId="3" fillId="0" borderId="16" xfId="7" applyFont="1" applyFill="1" applyBorder="1" applyAlignment="1">
      <alignment horizontal="center" vertical="top" wrapText="1"/>
    </xf>
    <xf numFmtId="43" fontId="2" fillId="0" borderId="17" xfId="7" applyFont="1" applyFill="1" applyBorder="1" applyAlignment="1">
      <alignment horizontal="center" vertical="top"/>
    </xf>
    <xf numFmtId="0" fontId="3" fillId="0" borderId="15" xfId="5" applyFont="1" applyFill="1" applyBorder="1" applyAlignment="1">
      <alignment horizontal="center" vertical="top"/>
    </xf>
    <xf numFmtId="43" fontId="2" fillId="0" borderId="16" xfId="7" applyFont="1" applyFill="1" applyBorder="1" applyAlignment="1">
      <alignment horizontal="center" vertical="top" wrapText="1"/>
    </xf>
    <xf numFmtId="0" fontId="2" fillId="0" borderId="23" xfId="5" applyFont="1" applyFill="1" applyBorder="1" applyAlignment="1">
      <alignment horizontal="left" vertical="top"/>
    </xf>
    <xf numFmtId="0" fontId="2" fillId="0" borderId="28" xfId="5" applyFont="1" applyFill="1" applyBorder="1" applyAlignment="1">
      <alignment horizontal="left" vertical="top"/>
    </xf>
    <xf numFmtId="0" fontId="3" fillId="0" borderId="15" xfId="5" applyFont="1" applyFill="1" applyBorder="1" applyAlignment="1">
      <alignment horizontal="left" vertical="top"/>
    </xf>
    <xf numFmtId="0" fontId="3" fillId="3" borderId="16" xfId="5" applyFont="1" applyFill="1" applyBorder="1" applyAlignment="1">
      <alignment vertical="top"/>
    </xf>
    <xf numFmtId="43" fontId="3" fillId="3" borderId="16" xfId="1" applyFont="1" applyFill="1" applyBorder="1" applyAlignment="1">
      <alignment vertical="top"/>
    </xf>
    <xf numFmtId="43" fontId="3" fillId="3" borderId="16" xfId="1" applyFont="1" applyFill="1" applyBorder="1" applyAlignment="1">
      <alignment horizontal="center" vertical="top" wrapText="1"/>
    </xf>
    <xf numFmtId="0" fontId="3" fillId="0" borderId="0" xfId="5" applyFont="1" applyFill="1" applyBorder="1" applyAlignment="1">
      <alignment vertical="top"/>
    </xf>
    <xf numFmtId="0" fontId="12" fillId="0" borderId="0" xfId="5" applyFont="1" applyFill="1" applyBorder="1" applyAlignment="1"/>
    <xf numFmtId="0" fontId="12" fillId="0" borderId="0" xfId="5" applyFont="1" applyFill="1" applyAlignment="1"/>
    <xf numFmtId="0" fontId="3" fillId="0" borderId="0" xfId="5" applyFont="1" applyFill="1" applyAlignment="1"/>
    <xf numFmtId="0" fontId="3" fillId="0" borderId="23" xfId="5" applyFont="1" applyFill="1" applyBorder="1" applyAlignment="1">
      <alignment vertical="top"/>
    </xf>
    <xf numFmtId="0" fontId="3" fillId="0" borderId="28" xfId="5" applyFont="1" applyFill="1" applyBorder="1" applyAlignment="1">
      <alignment vertical="top"/>
    </xf>
    <xf numFmtId="43" fontId="3" fillId="0" borderId="16" xfId="1" applyFont="1" applyFill="1" applyBorder="1" applyAlignment="1">
      <alignment vertical="top"/>
    </xf>
    <xf numFmtId="43" fontId="3" fillId="0" borderId="16" xfId="1" applyFont="1" applyFill="1" applyBorder="1" applyAlignment="1">
      <alignment horizontal="center" vertical="top" wrapText="1"/>
    </xf>
    <xf numFmtId="43" fontId="2" fillId="0" borderId="16" xfId="1" applyFont="1" applyFill="1" applyBorder="1" applyAlignment="1">
      <alignment vertical="top"/>
    </xf>
    <xf numFmtId="43" fontId="2" fillId="0" borderId="16" xfId="1" applyFont="1" applyFill="1" applyBorder="1" applyAlignment="1">
      <alignment horizontal="center" vertical="top" wrapText="1"/>
    </xf>
    <xf numFmtId="43" fontId="2" fillId="3" borderId="16" xfId="7" applyFont="1" applyFill="1" applyBorder="1" applyAlignment="1">
      <alignment horizontal="center" vertical="top" wrapText="1"/>
    </xf>
    <xf numFmtId="0" fontId="2" fillId="0" borderId="23" xfId="5" applyFont="1" applyFill="1" applyBorder="1" applyAlignment="1">
      <alignment vertical="top" wrapText="1"/>
    </xf>
    <xf numFmtId="0" fontId="2" fillId="0" borderId="28" xfId="5" applyFont="1" applyFill="1" applyBorder="1" applyAlignment="1">
      <alignment vertical="top" wrapText="1"/>
    </xf>
    <xf numFmtId="0" fontId="3" fillId="3" borderId="15" xfId="5" applyFont="1" applyFill="1" applyBorder="1" applyAlignment="1">
      <alignment horizontal="center" vertical="center"/>
    </xf>
    <xf numFmtId="0" fontId="3" fillId="0" borderId="15" xfId="5" applyFont="1" applyFill="1" applyBorder="1" applyAlignment="1">
      <alignment horizontal="center" vertical="center"/>
    </xf>
    <xf numFmtId="0" fontId="2" fillId="0" borderId="23" xfId="5" applyFont="1" applyFill="1" applyBorder="1" applyAlignment="1">
      <alignment vertical="center" wrapText="1"/>
    </xf>
    <xf numFmtId="0" fontId="2" fillId="0" borderId="28" xfId="5" applyFont="1" applyFill="1" applyBorder="1" applyAlignment="1">
      <alignment vertical="center" wrapText="1"/>
    </xf>
    <xf numFmtId="0" fontId="2" fillId="0" borderId="23" xfId="5" applyFont="1" applyFill="1" applyBorder="1" applyAlignment="1">
      <alignment horizontal="left" vertical="center" wrapText="1"/>
    </xf>
    <xf numFmtId="0" fontId="2" fillId="0" borderId="28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2" fillId="0" borderId="23" xfId="5" applyFont="1" applyFill="1" applyBorder="1" applyAlignment="1">
      <alignment horizontal="left" vertical="top" wrapText="1"/>
    </xf>
    <xf numFmtId="0" fontId="2" fillId="0" borderId="28" xfId="5" applyFont="1" applyFill="1" applyBorder="1" applyAlignment="1">
      <alignment horizontal="left" vertical="top" wrapText="1"/>
    </xf>
    <xf numFmtId="0" fontId="3" fillId="0" borderId="23" xfId="5" applyFont="1" applyFill="1" applyBorder="1" applyAlignment="1">
      <alignment horizontal="left" vertical="top" wrapText="1"/>
    </xf>
    <xf numFmtId="0" fontId="3" fillId="0" borderId="28" xfId="5" applyFont="1" applyFill="1" applyBorder="1" applyAlignment="1">
      <alignment horizontal="left" vertical="top" wrapText="1"/>
    </xf>
    <xf numFmtId="43" fontId="3" fillId="3" borderId="16" xfId="1" applyFont="1" applyFill="1" applyBorder="1" applyAlignment="1" applyProtection="1">
      <alignment vertical="top"/>
    </xf>
    <xf numFmtId="43" fontId="3" fillId="3" borderId="16" xfId="1" applyFont="1" applyFill="1" applyBorder="1" applyAlignment="1" applyProtection="1">
      <alignment horizontal="center" vertical="top" wrapText="1"/>
    </xf>
    <xf numFmtId="43" fontId="3" fillId="3" borderId="17" xfId="7" applyFont="1" applyFill="1" applyBorder="1" applyAlignment="1">
      <alignment horizontal="center" vertical="top"/>
    </xf>
    <xf numFmtId="0" fontId="2" fillId="0" borderId="6" xfId="5" applyFont="1" applyFill="1" applyBorder="1" applyAlignment="1"/>
    <xf numFmtId="0" fontId="3" fillId="3" borderId="21" xfId="5" applyFont="1" applyFill="1" applyBorder="1" applyAlignment="1">
      <alignment vertical="center"/>
    </xf>
    <xf numFmtId="0" fontId="2" fillId="3" borderId="26" xfId="5" applyFont="1" applyFill="1" applyBorder="1" applyAlignment="1">
      <alignment vertical="center"/>
    </xf>
    <xf numFmtId="43" fontId="3" fillId="3" borderId="13" xfId="1" applyFont="1" applyFill="1" applyBorder="1" applyAlignment="1">
      <alignment horizontal="center" vertical="top" wrapText="1"/>
    </xf>
    <xf numFmtId="43" fontId="3" fillId="3" borderId="14" xfId="7" applyFont="1" applyFill="1" applyBorder="1" applyAlignment="1">
      <alignment horizontal="center" vertical="top"/>
    </xf>
    <xf numFmtId="0" fontId="5" fillId="0" borderId="0" xfId="5" applyFont="1" applyFill="1" applyBorder="1" applyAlignment="1"/>
    <xf numFmtId="0" fontId="13" fillId="0" borderId="0" xfId="5" applyFont="1" applyBorder="1" applyAlignment="1"/>
    <xf numFmtId="0" fontId="2" fillId="0" borderId="0" xfId="5" applyBorder="1" applyAlignment="1"/>
    <xf numFmtId="43" fontId="2" fillId="0" borderId="2" xfId="5" applyNumberFormat="1" applyBorder="1" applyAlignment="1"/>
    <xf numFmtId="0" fontId="2" fillId="0" borderId="0" xfId="5" applyBorder="1" applyAlignment="1">
      <alignment wrapText="1"/>
    </xf>
    <xf numFmtId="0" fontId="9" fillId="2" borderId="0" xfId="5" applyFont="1" applyFill="1" applyBorder="1" applyAlignment="1" applyProtection="1">
      <alignment horizontal="center" vertical="center"/>
    </xf>
    <xf numFmtId="0" fontId="14" fillId="0" borderId="0" xfId="5" applyFont="1" applyBorder="1" applyAlignment="1">
      <alignment horizontal="center" vertical="top"/>
    </xf>
    <xf numFmtId="0" fontId="14" fillId="0" borderId="0" xfId="5" applyFont="1" applyBorder="1" applyAlignment="1">
      <alignment horizontal="center" vertical="top" wrapText="1"/>
    </xf>
    <xf numFmtId="0" fontId="14" fillId="0" borderId="0" xfId="5" applyFont="1" applyAlignment="1">
      <alignment horizontal="center" vertical="top"/>
    </xf>
    <xf numFmtId="0" fontId="3" fillId="2" borderId="4" xfId="5" applyFont="1" applyFill="1" applyBorder="1" applyAlignment="1">
      <alignment horizontal="left" vertical="top"/>
    </xf>
    <xf numFmtId="0" fontId="3" fillId="3" borderId="23" xfId="5" applyFont="1" applyFill="1" applyBorder="1" applyAlignment="1">
      <alignment horizontal="left" vertical="top" wrapText="1"/>
    </xf>
    <xf numFmtId="0" fontId="3" fillId="3" borderId="28" xfId="5" applyFont="1" applyFill="1" applyBorder="1" applyAlignment="1">
      <alignment horizontal="left" vertical="top" wrapText="1"/>
    </xf>
    <xf numFmtId="0" fontId="3" fillId="0" borderId="23" xfId="5" applyFont="1" applyFill="1" applyBorder="1" applyAlignment="1">
      <alignment horizontal="left" vertical="top" wrapText="1"/>
    </xf>
    <xf numFmtId="0" fontId="3" fillId="0" borderId="28" xfId="5" applyFont="1" applyFill="1" applyBorder="1" applyAlignment="1">
      <alignment horizontal="left" vertical="top" wrapText="1"/>
    </xf>
    <xf numFmtId="0" fontId="9" fillId="2" borderId="0" xfId="5" applyFont="1" applyFill="1" applyBorder="1" applyAlignment="1" applyProtection="1">
      <alignment horizontal="center" vertical="center"/>
    </xf>
    <xf numFmtId="0" fontId="3" fillId="3" borderId="23" xfId="5" applyFont="1" applyFill="1" applyBorder="1" applyAlignment="1">
      <alignment horizontal="left" vertical="center" wrapText="1"/>
    </xf>
    <xf numFmtId="0" fontId="3" fillId="3" borderId="28" xfId="5" applyFont="1" applyFill="1" applyBorder="1" applyAlignment="1">
      <alignment horizontal="left" vertical="center" wrapText="1"/>
    </xf>
    <xf numFmtId="44" fontId="6" fillId="2" borderId="1" xfId="6" applyFont="1" applyFill="1" applyBorder="1" applyAlignment="1" applyProtection="1">
      <alignment horizontal="center" wrapText="1"/>
    </xf>
    <xf numFmtId="44" fontId="6" fillId="2" borderId="2" xfId="6" applyFont="1" applyFill="1" applyBorder="1" applyAlignment="1" applyProtection="1">
      <alignment horizontal="center"/>
    </xf>
    <xf numFmtId="44" fontId="6" fillId="2" borderId="3" xfId="6" applyFont="1" applyFill="1" applyBorder="1" applyAlignment="1" applyProtection="1">
      <alignment horizontal="center"/>
    </xf>
    <xf numFmtId="0" fontId="3" fillId="2" borderId="9" xfId="5" applyFont="1" applyFill="1" applyBorder="1" applyAlignment="1">
      <alignment horizontal="center" vertical="center"/>
    </xf>
    <xf numFmtId="0" fontId="3" fillId="2" borderId="12" xfId="5" applyFont="1" applyFill="1" applyBorder="1" applyAlignment="1">
      <alignment horizontal="center" vertical="center"/>
    </xf>
    <xf numFmtId="0" fontId="3" fillId="2" borderId="19" xfId="5" applyFont="1" applyFill="1" applyBorder="1" applyAlignment="1">
      <alignment horizontal="center" vertical="center"/>
    </xf>
    <xf numFmtId="0" fontId="3" fillId="2" borderId="20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26" xfId="5" applyFont="1" applyFill="1" applyBorder="1" applyAlignment="1">
      <alignment horizontal="center" vertical="center"/>
    </xf>
    <xf numFmtId="0" fontId="3" fillId="2" borderId="18" xfId="5" applyFont="1" applyFill="1" applyBorder="1" applyAlignment="1">
      <alignment horizontal="center" vertical="center"/>
    </xf>
    <xf numFmtId="0" fontId="3" fillId="2" borderId="25" xfId="5" applyFont="1" applyFill="1" applyBorder="1" applyAlignment="1">
      <alignment horizontal="center" vertical="center"/>
    </xf>
    <xf numFmtId="0" fontId="3" fillId="3" borderId="23" xfId="5" applyFont="1" applyFill="1" applyBorder="1" applyAlignment="1">
      <alignment horizontal="center" vertical="top" wrapText="1"/>
    </xf>
    <xf numFmtId="0" fontId="3" fillId="3" borderId="28" xfId="5" applyFont="1" applyFill="1" applyBorder="1" applyAlignment="1">
      <alignment horizontal="center" vertical="top" wrapText="1"/>
    </xf>
  </cellXfs>
  <cellStyles count="8">
    <cellStyle name="Millares" xfId="1" builtinId="3"/>
    <cellStyle name="Millares 4" xfId="7"/>
    <cellStyle name="Moneda 2" xfId="6"/>
    <cellStyle name="Normal" xfId="0" builtinId="0"/>
    <cellStyle name="Normal 12" xfId="3"/>
    <cellStyle name="Normal 13" xfId="4"/>
    <cellStyle name="Normal 14" xfId="5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161925</xdr:rowOff>
    </xdr:from>
    <xdr:to>
      <xdr:col>1</xdr:col>
      <xdr:colOff>1118590</xdr:colOff>
      <xdr:row>1</xdr:row>
      <xdr:rowOff>990600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38125"/>
          <a:ext cx="832840" cy="828675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82</xdr:row>
      <xdr:rowOff>142875</xdr:rowOff>
    </xdr:from>
    <xdr:to>
      <xdr:col>7</xdr:col>
      <xdr:colOff>0</xdr:colOff>
      <xdr:row>84</xdr:row>
      <xdr:rowOff>104775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xmlns="" id="{F72BDFEB-D66C-4FCA-AAC1-5E205709FA06}"/>
            </a:ext>
          </a:extLst>
        </xdr:cNvPr>
        <xdr:cNvGrpSpPr>
          <a:grpSpLocks/>
        </xdr:cNvGrpSpPr>
      </xdr:nvGrpSpPr>
      <xdr:grpSpPr bwMode="auto">
        <a:xfrm>
          <a:off x="504825" y="17983200"/>
          <a:ext cx="11706225" cy="352425"/>
          <a:chOff x="11" y="852"/>
          <a:chExt cx="1115" cy="27"/>
        </a:xfrm>
      </xdr:grpSpPr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xmlns="" id="{10513506-71E0-42B3-8D90-6375116802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" y="852"/>
            <a:ext cx="21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 DE JESÚS ESQUER CRUZ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   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(10)</a:t>
            </a:r>
          </a:p>
        </xdr:txBody>
      </xdr:sp>
      <xdr:sp macro="" textlink="">
        <xdr:nvSpPr>
          <xdr:cNvPr id="18" name="Text Box 17">
            <a:extLst>
              <a:ext uri="{FF2B5EF4-FFF2-40B4-BE49-F238E27FC236}">
                <a16:creationId xmlns:a16="http://schemas.microsoft.com/office/drawing/2014/main" xmlns="" id="{EC1A54D0-6E31-4ACE-A0D0-D2B38B0D80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" y="855"/>
            <a:ext cx="207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IVÁN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(10)</a:t>
            </a: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xmlns="" id="{3CEF3916-DB2E-4239-B2DD-918C846A5D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6" y="854"/>
            <a:ext cx="207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SINDICA(S)  (10)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xmlns="" id="{449C507C-2B4C-4EAB-AF86-319FE6CE6C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" y="855"/>
            <a:ext cx="20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1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  (10)</a:t>
            </a:r>
          </a:p>
        </xdr:txBody>
      </xdr:sp>
    </xdr:grpSp>
    <xdr:clientData/>
  </xdr:twoCellAnchor>
  <xdr:twoCellAnchor>
    <xdr:from>
      <xdr:col>4</xdr:col>
      <xdr:colOff>57150</xdr:colOff>
      <xdr:row>6</xdr:row>
      <xdr:rowOff>57150</xdr:rowOff>
    </xdr:from>
    <xdr:to>
      <xdr:col>4</xdr:col>
      <xdr:colOff>1695450</xdr:colOff>
      <xdr:row>7</xdr:row>
      <xdr:rowOff>104775</xdr:rowOff>
    </xdr:to>
    <xdr:sp macro="[0]!A_2017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xmlns="" id="{E00C31B9-2781-4B60-BA9B-9B2FA7CE83C9}"/>
            </a:ext>
          </a:extLst>
        </xdr:cNvPr>
        <xdr:cNvSpPr/>
      </xdr:nvSpPr>
      <xdr:spPr>
        <a:xfrm>
          <a:off x="7038975" y="1781175"/>
          <a:ext cx="1638300" cy="2571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219075</xdr:colOff>
      <xdr:row>6</xdr:row>
      <xdr:rowOff>66675</xdr:rowOff>
    </xdr:from>
    <xdr:to>
      <xdr:col>5</xdr:col>
      <xdr:colOff>1857375</xdr:colOff>
      <xdr:row>7</xdr:row>
      <xdr:rowOff>114300</xdr:rowOff>
    </xdr:to>
    <xdr:sp macro="[0]!A_2016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xmlns="" id="{8280113F-69A3-49D0-88BC-FA77F2FCA78B}"/>
            </a:ext>
          </a:extLst>
        </xdr:cNvPr>
        <xdr:cNvSpPr/>
      </xdr:nvSpPr>
      <xdr:spPr>
        <a:xfrm>
          <a:off x="8934450" y="1790700"/>
          <a:ext cx="1638300" cy="2571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90"/>
  <sheetViews>
    <sheetView tabSelected="1" workbookViewId="0"/>
  </sheetViews>
  <sheetFormatPr baseColWidth="10" defaultRowHeight="15"/>
  <cols>
    <col min="1" max="1" width="1.28515625" customWidth="1"/>
    <col min="2" max="2" width="21" customWidth="1"/>
    <col min="3" max="3" width="5.85546875" customWidth="1"/>
    <col min="4" max="4" width="76.5703125" customWidth="1"/>
    <col min="5" max="5" width="26" customWidth="1"/>
    <col min="6" max="6" width="32.140625" customWidth="1"/>
    <col min="7" max="7" width="20.28515625" customWidth="1"/>
    <col min="8" max="8" width="17.85546875" customWidth="1"/>
    <col min="9" max="9" width="1.140625" customWidth="1"/>
  </cols>
  <sheetData>
    <row r="1" spans="2:17" ht="6" customHeight="1" thickBot="1">
      <c r="B1" s="1"/>
      <c r="C1" s="2"/>
      <c r="D1" s="2"/>
      <c r="E1" s="3"/>
      <c r="F1" s="4"/>
      <c r="G1" s="4"/>
      <c r="H1" s="1"/>
      <c r="I1" s="5"/>
      <c r="J1" s="6"/>
      <c r="K1" s="6"/>
      <c r="L1" s="6"/>
      <c r="M1" s="6"/>
      <c r="N1" s="6"/>
      <c r="O1" s="6"/>
      <c r="P1" s="6"/>
      <c r="Q1" s="6"/>
    </row>
    <row r="2" spans="2:17" s="8" customFormat="1" ht="90.75" customHeight="1" thickTop="1">
      <c r="B2" s="115" t="s">
        <v>63</v>
      </c>
      <c r="C2" s="116"/>
      <c r="D2" s="116"/>
      <c r="E2" s="116"/>
      <c r="F2" s="116"/>
      <c r="G2" s="116"/>
      <c r="H2" s="117"/>
      <c r="I2" s="7"/>
    </row>
    <row r="3" spans="2:17" s="14" customFormat="1" ht="9.75" customHeight="1">
      <c r="B3" s="9"/>
      <c r="C3" s="10"/>
      <c r="D3" s="10"/>
      <c r="E3" s="10"/>
      <c r="F3" s="11"/>
      <c r="G3" s="11"/>
      <c r="H3" s="12"/>
      <c r="I3" s="13"/>
    </row>
    <row r="4" spans="2:17">
      <c r="B4" s="107" t="s">
        <v>67</v>
      </c>
      <c r="C4" s="15"/>
      <c r="D4" s="15"/>
      <c r="E4" s="16"/>
      <c r="F4" s="17"/>
      <c r="G4" s="17"/>
      <c r="H4" s="18" t="s">
        <v>64</v>
      </c>
      <c r="I4" s="5"/>
      <c r="J4" s="6"/>
      <c r="K4" s="6"/>
      <c r="L4" s="6"/>
      <c r="M4" s="6"/>
      <c r="N4" s="6"/>
      <c r="O4" s="6"/>
      <c r="P4" s="6"/>
      <c r="Q4" s="6"/>
    </row>
    <row r="5" spans="2:17" ht="8.25" customHeight="1" thickBot="1">
      <c r="B5" s="19"/>
      <c r="C5" s="20"/>
      <c r="D5" s="20"/>
      <c r="E5" s="20"/>
      <c r="F5" s="21"/>
      <c r="G5" s="21"/>
      <c r="H5" s="22"/>
      <c r="I5" s="5"/>
      <c r="J5" s="6"/>
      <c r="K5" s="6"/>
      <c r="L5" s="6"/>
      <c r="M5" s="6"/>
      <c r="N5" s="6"/>
      <c r="O5" s="6"/>
      <c r="P5" s="6"/>
      <c r="Q5" s="6"/>
    </row>
    <row r="6" spans="2:17" ht="6" customHeight="1" thickTop="1" thickBot="1">
      <c r="B6" s="23"/>
      <c r="C6" s="23"/>
      <c r="D6" s="23"/>
      <c r="E6" s="23"/>
      <c r="F6" s="24"/>
      <c r="G6" s="24"/>
      <c r="H6" s="23"/>
      <c r="I6" s="5"/>
      <c r="J6" s="6"/>
      <c r="K6" s="6"/>
      <c r="L6" s="6"/>
      <c r="M6" s="6"/>
      <c r="N6" s="6"/>
      <c r="O6" s="6"/>
      <c r="P6" s="6"/>
      <c r="Q6" s="6"/>
    </row>
    <row r="7" spans="2:17" s="28" customFormat="1" ht="16.5" customHeight="1" thickTop="1">
      <c r="B7" s="118" t="s">
        <v>2</v>
      </c>
      <c r="C7" s="120" t="s">
        <v>3</v>
      </c>
      <c r="D7" s="121"/>
      <c r="E7" s="25" t="s">
        <v>65</v>
      </c>
      <c r="F7" s="26" t="s">
        <v>66</v>
      </c>
      <c r="G7" s="124" t="s">
        <v>4</v>
      </c>
      <c r="H7" s="125"/>
      <c r="I7" s="27"/>
    </row>
    <row r="8" spans="2:17" s="28" customFormat="1" ht="13.5" thickBot="1">
      <c r="B8" s="119"/>
      <c r="C8" s="122"/>
      <c r="D8" s="123"/>
      <c r="E8" s="29" t="s">
        <v>5</v>
      </c>
      <c r="F8" s="29" t="s">
        <v>5</v>
      </c>
      <c r="G8" s="29" t="s">
        <v>5</v>
      </c>
      <c r="H8" s="30" t="s">
        <v>6</v>
      </c>
      <c r="I8" s="27"/>
    </row>
    <row r="9" spans="2:17" ht="6" customHeight="1" thickTop="1" thickBot="1">
      <c r="B9" s="6"/>
      <c r="C9" s="6"/>
      <c r="D9" s="6"/>
      <c r="E9" s="6"/>
      <c r="F9" s="31"/>
      <c r="G9" s="31"/>
      <c r="H9" s="6"/>
      <c r="I9" s="6"/>
      <c r="J9" s="6"/>
      <c r="K9" s="6"/>
      <c r="L9" s="6"/>
      <c r="M9" s="6"/>
      <c r="N9" s="6"/>
      <c r="O9" s="6"/>
      <c r="P9" s="6"/>
      <c r="Q9" s="6"/>
    </row>
    <row r="10" spans="2:17" s="40" customFormat="1" ht="24" customHeight="1" thickTop="1">
      <c r="B10" s="32">
        <v>4000</v>
      </c>
      <c r="C10" s="33" t="s">
        <v>7</v>
      </c>
      <c r="D10" s="33"/>
      <c r="E10" s="34"/>
      <c r="F10" s="35"/>
      <c r="G10" s="35"/>
      <c r="H10" s="36"/>
      <c r="I10" s="37"/>
      <c r="J10" s="37"/>
      <c r="K10" s="37"/>
      <c r="L10" s="37"/>
      <c r="M10" s="37"/>
      <c r="N10" s="37"/>
      <c r="O10" s="37"/>
      <c r="P10" s="38"/>
      <c r="Q10" s="39"/>
    </row>
    <row r="11" spans="2:17" s="40" customFormat="1">
      <c r="B11" s="41">
        <v>4100</v>
      </c>
      <c r="C11" s="42" t="s">
        <v>8</v>
      </c>
      <c r="D11" s="43"/>
      <c r="E11" s="44">
        <f>SUM(E12:E19)</f>
        <v>19408997</v>
      </c>
      <c r="F11" s="44">
        <f>SUM(F12:F19)</f>
        <v>20454240.850000001</v>
      </c>
      <c r="G11" s="44">
        <f>SUM(G12:G19)</f>
        <v>-1045243.8500000003</v>
      </c>
      <c r="H11" s="45">
        <f>IFERROR(G11/E11*100,0)</f>
        <v>-5.3853573680288598</v>
      </c>
      <c r="I11" s="37"/>
      <c r="J11" s="37"/>
      <c r="K11" s="37"/>
      <c r="L11" s="37"/>
      <c r="M11" s="37"/>
      <c r="N11" s="37"/>
      <c r="O11" s="37"/>
      <c r="P11" s="38"/>
      <c r="Q11" s="39"/>
    </row>
    <row r="12" spans="2:17" s="40" customFormat="1">
      <c r="B12" s="46"/>
      <c r="C12" s="47"/>
      <c r="D12" s="48" t="s">
        <v>9</v>
      </c>
      <c r="E12" s="49">
        <v>11255580.99</v>
      </c>
      <c r="F12" s="50">
        <v>12275064.73</v>
      </c>
      <c r="G12" s="51">
        <f t="shared" ref="G12:G23" si="0">E12-F12</f>
        <v>-1019483.7400000002</v>
      </c>
      <c r="H12" s="45">
        <f t="shared" ref="H12:H23" si="1">IFERROR(G12/E12*100,0)</f>
        <v>-9.0575843299937926</v>
      </c>
      <c r="I12" s="37"/>
      <c r="J12" s="37"/>
      <c r="K12" s="37"/>
      <c r="L12" s="37"/>
      <c r="M12" s="37"/>
      <c r="N12" s="37"/>
      <c r="O12" s="37"/>
      <c r="P12" s="38"/>
      <c r="Q12" s="39"/>
    </row>
    <row r="13" spans="2:17" s="40" customFormat="1">
      <c r="B13" s="52"/>
      <c r="C13" s="53"/>
      <c r="D13" s="54" t="s">
        <v>10</v>
      </c>
      <c r="E13" s="49">
        <v>0</v>
      </c>
      <c r="F13" s="50">
        <v>0</v>
      </c>
      <c r="G13" s="51">
        <f t="shared" si="0"/>
        <v>0</v>
      </c>
      <c r="H13" s="45">
        <f t="shared" si="1"/>
        <v>0</v>
      </c>
      <c r="I13" s="37"/>
      <c r="J13" s="37"/>
      <c r="K13" s="37"/>
      <c r="L13" s="37"/>
      <c r="M13" s="37"/>
      <c r="N13" s="37"/>
      <c r="O13" s="37"/>
      <c r="P13" s="38"/>
      <c r="Q13" s="39"/>
    </row>
    <row r="14" spans="2:17" s="40" customFormat="1">
      <c r="B14" s="46"/>
      <c r="C14" s="53"/>
      <c r="D14" s="54" t="s">
        <v>11</v>
      </c>
      <c r="E14" s="49">
        <v>481124</v>
      </c>
      <c r="F14" s="50">
        <v>399910</v>
      </c>
      <c r="G14" s="51">
        <f t="shared" si="0"/>
        <v>81214</v>
      </c>
      <c r="H14" s="45">
        <f t="shared" si="1"/>
        <v>16.88005586917302</v>
      </c>
      <c r="I14" s="37"/>
      <c r="J14" s="37"/>
      <c r="K14" s="37"/>
      <c r="L14" s="37"/>
      <c r="M14" s="37"/>
      <c r="N14" s="37"/>
      <c r="O14" s="37"/>
      <c r="P14" s="38"/>
      <c r="Q14" s="39"/>
    </row>
    <row r="15" spans="2:17" s="40" customFormat="1">
      <c r="B15" s="52"/>
      <c r="C15" s="53"/>
      <c r="D15" s="54" t="s">
        <v>12</v>
      </c>
      <c r="E15" s="49">
        <v>6594979.0599999996</v>
      </c>
      <c r="F15" s="50">
        <v>7112225.4299999997</v>
      </c>
      <c r="G15" s="51">
        <f t="shared" si="0"/>
        <v>-517246.37000000011</v>
      </c>
      <c r="H15" s="45">
        <f t="shared" si="1"/>
        <v>-7.843032787430869</v>
      </c>
      <c r="I15" s="37"/>
      <c r="J15" s="37"/>
      <c r="K15" s="37"/>
      <c r="L15" s="37"/>
      <c r="M15" s="37"/>
      <c r="N15" s="37"/>
      <c r="O15" s="37"/>
      <c r="P15" s="38"/>
      <c r="Q15" s="39"/>
    </row>
    <row r="16" spans="2:17" s="40" customFormat="1">
      <c r="B16" s="52"/>
      <c r="C16" s="53"/>
      <c r="D16" s="54" t="s">
        <v>13</v>
      </c>
      <c r="E16" s="49">
        <v>78779</v>
      </c>
      <c r="F16" s="50">
        <v>70305.5</v>
      </c>
      <c r="G16" s="51">
        <f t="shared" si="0"/>
        <v>8473.5</v>
      </c>
      <c r="H16" s="45">
        <f t="shared" si="1"/>
        <v>10.756039045938639</v>
      </c>
      <c r="I16" s="37"/>
      <c r="J16" s="37"/>
      <c r="K16" s="37"/>
      <c r="L16" s="37"/>
      <c r="M16" s="37"/>
      <c r="N16" s="37"/>
      <c r="O16" s="37"/>
      <c r="P16" s="38"/>
      <c r="Q16" s="39"/>
    </row>
    <row r="17" spans="2:17" s="40" customFormat="1">
      <c r="B17" s="52"/>
      <c r="C17" s="53"/>
      <c r="D17" s="54" t="s">
        <v>14</v>
      </c>
      <c r="E17" s="49">
        <v>998533.95</v>
      </c>
      <c r="F17" s="50">
        <v>596735.18999999994</v>
      </c>
      <c r="G17" s="51">
        <f t="shared" si="0"/>
        <v>401798.76</v>
      </c>
      <c r="H17" s="45">
        <f t="shared" si="1"/>
        <v>40.23886819271393</v>
      </c>
      <c r="I17" s="37"/>
      <c r="J17" s="37"/>
      <c r="K17" s="37"/>
      <c r="L17" s="37"/>
      <c r="M17" s="37"/>
      <c r="N17" s="37"/>
      <c r="O17" s="37"/>
      <c r="P17" s="38"/>
      <c r="Q17" s="39"/>
    </row>
    <row r="18" spans="2:17" s="40" customFormat="1">
      <c r="B18" s="52"/>
      <c r="C18" s="53"/>
      <c r="D18" s="54" t="s">
        <v>15</v>
      </c>
      <c r="E18" s="49">
        <v>0</v>
      </c>
      <c r="F18" s="50">
        <v>0</v>
      </c>
      <c r="G18" s="51">
        <f t="shared" si="0"/>
        <v>0</v>
      </c>
      <c r="H18" s="45">
        <f t="shared" si="1"/>
        <v>0</v>
      </c>
      <c r="I18" s="37"/>
      <c r="J18" s="37"/>
      <c r="K18" s="37"/>
      <c r="L18" s="37"/>
      <c r="M18" s="37"/>
      <c r="N18" s="37"/>
      <c r="O18" s="37"/>
      <c r="P18" s="38"/>
      <c r="Q18" s="39"/>
    </row>
    <row r="19" spans="2:17" s="40" customFormat="1" ht="25.5">
      <c r="B19" s="52"/>
      <c r="C19" s="53"/>
      <c r="D19" s="54" t="s">
        <v>16</v>
      </c>
      <c r="E19" s="49">
        <v>0</v>
      </c>
      <c r="F19" s="50">
        <v>0</v>
      </c>
      <c r="G19" s="51">
        <f t="shared" si="0"/>
        <v>0</v>
      </c>
      <c r="H19" s="45">
        <f t="shared" si="1"/>
        <v>0</v>
      </c>
      <c r="I19" s="37"/>
      <c r="J19" s="37"/>
      <c r="K19" s="37"/>
      <c r="L19" s="37"/>
      <c r="M19" s="37"/>
      <c r="N19" s="37"/>
      <c r="O19" s="37"/>
      <c r="P19" s="38"/>
      <c r="Q19" s="39"/>
    </row>
    <row r="20" spans="2:17" s="40" customFormat="1">
      <c r="B20" s="46"/>
      <c r="C20" s="47"/>
      <c r="D20" s="48"/>
      <c r="E20" s="55"/>
      <c r="F20" s="56"/>
      <c r="G20" s="56"/>
      <c r="H20" s="57"/>
      <c r="I20" s="37"/>
      <c r="J20" s="37"/>
      <c r="K20" s="37"/>
      <c r="L20" s="37"/>
      <c r="M20" s="37"/>
      <c r="N20" s="37"/>
      <c r="O20" s="37"/>
      <c r="P20" s="38"/>
      <c r="Q20" s="39"/>
    </row>
    <row r="21" spans="2:17" s="40" customFormat="1" ht="24" customHeight="1">
      <c r="B21" s="41">
        <v>4200</v>
      </c>
      <c r="C21" s="126" t="s">
        <v>17</v>
      </c>
      <c r="D21" s="127"/>
      <c r="E21" s="44">
        <f>SUM(E22:E23)</f>
        <v>234557766.33000001</v>
      </c>
      <c r="F21" s="44">
        <f>SUM(F22:F23)</f>
        <v>254246707.53999999</v>
      </c>
      <c r="G21" s="44">
        <f>SUM(G22:G23)</f>
        <v>-19688941.209999979</v>
      </c>
      <c r="H21" s="45">
        <f t="shared" si="1"/>
        <v>-8.3940691958583677</v>
      </c>
      <c r="I21" s="37"/>
      <c r="J21" s="37"/>
      <c r="K21" s="37"/>
      <c r="L21" s="37"/>
      <c r="M21" s="37"/>
      <c r="N21" s="37"/>
      <c r="O21" s="37"/>
      <c r="P21" s="38"/>
      <c r="Q21" s="39"/>
    </row>
    <row r="22" spans="2:17" s="40" customFormat="1" ht="19.5" customHeight="1">
      <c r="B22" s="58"/>
      <c r="C22" s="53"/>
      <c r="D22" s="54" t="s">
        <v>18</v>
      </c>
      <c r="E22" s="49">
        <v>234557766.33000001</v>
      </c>
      <c r="F22" s="50">
        <v>254246707.53999999</v>
      </c>
      <c r="G22" s="51">
        <f t="shared" si="0"/>
        <v>-19688941.209999979</v>
      </c>
      <c r="H22" s="45">
        <f t="shared" si="1"/>
        <v>-8.3940691958583677</v>
      </c>
      <c r="I22" s="37"/>
      <c r="J22" s="37"/>
      <c r="K22" s="37"/>
      <c r="L22" s="37"/>
      <c r="M22" s="37"/>
      <c r="N22" s="37"/>
      <c r="O22" s="37"/>
      <c r="P22" s="38"/>
      <c r="Q22" s="39"/>
    </row>
    <row r="23" spans="2:17" s="40" customFormat="1" ht="19.5" customHeight="1">
      <c r="B23" s="58"/>
      <c r="C23" s="53"/>
      <c r="D23" s="54" t="s">
        <v>19</v>
      </c>
      <c r="E23" s="49">
        <v>0</v>
      </c>
      <c r="F23" s="50">
        <v>0</v>
      </c>
      <c r="G23" s="51">
        <f t="shared" si="0"/>
        <v>0</v>
      </c>
      <c r="H23" s="45">
        <f t="shared" si="1"/>
        <v>0</v>
      </c>
      <c r="I23" s="37"/>
      <c r="J23" s="37"/>
      <c r="K23" s="37"/>
      <c r="L23" s="37"/>
      <c r="M23" s="37"/>
      <c r="N23" s="37"/>
      <c r="O23" s="37"/>
      <c r="P23" s="38"/>
      <c r="Q23" s="39"/>
    </row>
    <row r="24" spans="2:17" s="40" customFormat="1">
      <c r="B24" s="58"/>
      <c r="C24" s="53"/>
      <c r="D24" s="54"/>
      <c r="E24" s="55"/>
      <c r="F24" s="59"/>
      <c r="G24" s="59"/>
      <c r="H24" s="57"/>
      <c r="I24" s="37"/>
      <c r="J24" s="37"/>
      <c r="K24" s="37"/>
      <c r="L24" s="37"/>
      <c r="M24" s="37"/>
      <c r="N24" s="37"/>
      <c r="O24" s="37"/>
      <c r="P24" s="38"/>
      <c r="Q24" s="39"/>
    </row>
    <row r="25" spans="2:17" s="40" customFormat="1" ht="24.75" customHeight="1">
      <c r="B25" s="41">
        <v>4300</v>
      </c>
      <c r="C25" s="108" t="s">
        <v>20</v>
      </c>
      <c r="D25" s="109"/>
      <c r="E25" s="44">
        <f>SUM(E26:E30)</f>
        <v>867896.58</v>
      </c>
      <c r="F25" s="44">
        <f>SUM(F26:F30)</f>
        <v>840926.9</v>
      </c>
      <c r="G25" s="44">
        <f>SUM(G26:G30)</f>
        <v>26969.679999999935</v>
      </c>
      <c r="H25" s="45">
        <f t="shared" ref="H25:H30" si="2">IFERROR(G25/E25*100,0)</f>
        <v>3.1074762387011523</v>
      </c>
      <c r="I25" s="37"/>
      <c r="J25" s="37"/>
      <c r="K25" s="37"/>
      <c r="L25" s="37"/>
      <c r="M25" s="37"/>
      <c r="N25" s="37"/>
      <c r="O25" s="37"/>
      <c r="P25" s="38"/>
      <c r="Q25" s="39"/>
    </row>
    <row r="26" spans="2:17" s="40" customFormat="1">
      <c r="B26" s="58"/>
      <c r="C26" s="53"/>
      <c r="D26" s="54" t="s">
        <v>21</v>
      </c>
      <c r="E26" s="49">
        <v>867896.58</v>
      </c>
      <c r="F26" s="50">
        <v>840926.9</v>
      </c>
      <c r="G26" s="51">
        <f>E26-F26</f>
        <v>26969.679999999935</v>
      </c>
      <c r="H26" s="45">
        <f t="shared" si="2"/>
        <v>3.1074762387011523</v>
      </c>
      <c r="I26" s="37"/>
      <c r="J26" s="37"/>
      <c r="K26" s="37"/>
      <c r="L26" s="37"/>
      <c r="M26" s="37"/>
      <c r="N26" s="37"/>
      <c r="O26" s="37"/>
      <c r="P26" s="38"/>
      <c r="Q26" s="39"/>
    </row>
    <row r="27" spans="2:17" s="40" customFormat="1">
      <c r="B27" s="58"/>
      <c r="C27" s="60"/>
      <c r="D27" s="61" t="s">
        <v>22</v>
      </c>
      <c r="E27" s="49">
        <v>0</v>
      </c>
      <c r="F27" s="50">
        <v>0</v>
      </c>
      <c r="G27" s="51">
        <f>E27-F27</f>
        <v>0</v>
      </c>
      <c r="H27" s="45">
        <f t="shared" si="2"/>
        <v>0</v>
      </c>
      <c r="I27" s="37"/>
      <c r="J27" s="37"/>
      <c r="K27" s="37"/>
      <c r="L27" s="37"/>
      <c r="M27" s="37"/>
      <c r="N27" s="37"/>
      <c r="O27" s="37"/>
      <c r="P27" s="38"/>
      <c r="Q27" s="39"/>
    </row>
    <row r="28" spans="2:17" s="40" customFormat="1">
      <c r="B28" s="58"/>
      <c r="C28" s="60"/>
      <c r="D28" s="61" t="s">
        <v>23</v>
      </c>
      <c r="E28" s="49">
        <v>0</v>
      </c>
      <c r="F28" s="50">
        <v>0</v>
      </c>
      <c r="G28" s="51">
        <f>E28-F28</f>
        <v>0</v>
      </c>
      <c r="H28" s="45">
        <f t="shared" si="2"/>
        <v>0</v>
      </c>
      <c r="I28" s="37"/>
      <c r="J28" s="37"/>
      <c r="K28" s="37"/>
      <c r="L28" s="37"/>
      <c r="M28" s="37"/>
      <c r="N28" s="37"/>
      <c r="O28" s="37"/>
      <c r="P28" s="38"/>
      <c r="Q28" s="39"/>
    </row>
    <row r="29" spans="2:17" s="40" customFormat="1">
      <c r="B29" s="58"/>
      <c r="C29" s="60"/>
      <c r="D29" s="61" t="s">
        <v>24</v>
      </c>
      <c r="E29" s="49">
        <v>0</v>
      </c>
      <c r="F29" s="50">
        <v>0</v>
      </c>
      <c r="G29" s="51">
        <f>E29-F29</f>
        <v>0</v>
      </c>
      <c r="H29" s="45">
        <f t="shared" si="2"/>
        <v>0</v>
      </c>
      <c r="I29" s="37"/>
      <c r="J29" s="37"/>
      <c r="K29" s="37"/>
      <c r="L29" s="37"/>
      <c r="M29" s="37"/>
      <c r="N29" s="37"/>
      <c r="O29" s="37"/>
      <c r="P29" s="38"/>
      <c r="Q29" s="39"/>
    </row>
    <row r="30" spans="2:17" s="40" customFormat="1">
      <c r="B30" s="58"/>
      <c r="C30" s="60"/>
      <c r="D30" s="61" t="s">
        <v>25</v>
      </c>
      <c r="E30" s="49">
        <v>0</v>
      </c>
      <c r="F30" s="50">
        <v>0</v>
      </c>
      <c r="G30" s="51">
        <f>E30-F30</f>
        <v>0</v>
      </c>
      <c r="H30" s="45">
        <f t="shared" si="2"/>
        <v>0</v>
      </c>
      <c r="I30" s="37"/>
      <c r="J30" s="37"/>
      <c r="K30" s="37"/>
      <c r="L30" s="37"/>
      <c r="M30" s="37"/>
      <c r="N30" s="37"/>
      <c r="O30" s="37"/>
      <c r="P30" s="38"/>
      <c r="Q30" s="39"/>
    </row>
    <row r="31" spans="2:17" s="40" customFormat="1">
      <c r="B31" s="52"/>
      <c r="C31" s="47"/>
      <c r="D31" s="48"/>
      <c r="E31" s="55"/>
      <c r="F31" s="59"/>
      <c r="G31" s="59"/>
      <c r="H31" s="57"/>
      <c r="I31" s="37"/>
      <c r="J31" s="37"/>
      <c r="K31" s="37"/>
      <c r="L31" s="37"/>
      <c r="M31" s="37"/>
      <c r="N31" s="37"/>
      <c r="O31" s="37"/>
      <c r="P31" s="38"/>
      <c r="Q31" s="39"/>
    </row>
    <row r="32" spans="2:17" s="69" customFormat="1" ht="15.75">
      <c r="B32" s="62"/>
      <c r="C32" s="63" t="s">
        <v>26</v>
      </c>
      <c r="D32" s="63"/>
      <c r="E32" s="64">
        <f>E11+E21+E25</f>
        <v>254834659.91000003</v>
      </c>
      <c r="F32" s="64">
        <f>F11+F21+F25</f>
        <v>275541875.28999996</v>
      </c>
      <c r="G32" s="65">
        <f>E32-F32</f>
        <v>-20707215.379999936</v>
      </c>
      <c r="H32" s="45">
        <f t="shared" ref="H32" si="3">IFERROR(G32/E32*100,0)</f>
        <v>-8.1257452919917199</v>
      </c>
      <c r="I32" s="66"/>
      <c r="J32" s="66"/>
      <c r="K32" s="66"/>
      <c r="L32" s="66"/>
      <c r="M32" s="66"/>
      <c r="N32" s="66"/>
      <c r="O32" s="66"/>
      <c r="P32" s="67"/>
      <c r="Q32" s="68"/>
    </row>
    <row r="33" spans="2:17" s="69" customFormat="1" ht="15.75">
      <c r="B33" s="62"/>
      <c r="C33" s="70"/>
      <c r="D33" s="71"/>
      <c r="E33" s="72"/>
      <c r="F33" s="72"/>
      <c r="G33" s="73"/>
      <c r="H33" s="57"/>
      <c r="I33" s="66"/>
      <c r="J33" s="66"/>
      <c r="K33" s="66"/>
      <c r="L33" s="66"/>
      <c r="M33" s="66"/>
      <c r="N33" s="66"/>
      <c r="O33" s="66"/>
      <c r="P33" s="67"/>
      <c r="Q33" s="68"/>
    </row>
    <row r="34" spans="2:17" s="40" customFormat="1" ht="18" customHeight="1">
      <c r="B34" s="41">
        <v>5000</v>
      </c>
      <c r="C34" s="63" t="s">
        <v>27</v>
      </c>
      <c r="D34" s="63"/>
      <c r="E34" s="74"/>
      <c r="F34" s="75"/>
      <c r="G34" s="75"/>
      <c r="H34" s="57"/>
      <c r="I34" s="37"/>
      <c r="J34" s="37"/>
      <c r="K34" s="37"/>
      <c r="L34" s="37"/>
      <c r="M34" s="37"/>
      <c r="N34" s="37"/>
      <c r="O34" s="37"/>
      <c r="P34" s="38"/>
      <c r="Q34" s="39"/>
    </row>
    <row r="35" spans="2:17" s="40" customFormat="1" ht="18" customHeight="1">
      <c r="B35" s="41">
        <v>5100</v>
      </c>
      <c r="C35" s="63" t="s">
        <v>28</v>
      </c>
      <c r="D35" s="63"/>
      <c r="E35" s="64">
        <f>SUM(E36:E38)</f>
        <v>145724532.92000002</v>
      </c>
      <c r="F35" s="64">
        <f>SUM(F36:F38)</f>
        <v>149464277.55000001</v>
      </c>
      <c r="G35" s="65">
        <f>+E35-F35</f>
        <v>-3739744.6299999952</v>
      </c>
      <c r="H35" s="45">
        <f t="shared" ref="H35:H48" si="4">IFERROR(G35/E35*100,0)</f>
        <v>-2.5663109395952182</v>
      </c>
      <c r="I35" s="37"/>
      <c r="J35" s="37"/>
      <c r="K35" s="37"/>
      <c r="L35" s="37"/>
      <c r="M35" s="37"/>
      <c r="N35" s="37"/>
      <c r="O35" s="37"/>
      <c r="P35" s="38"/>
      <c r="Q35" s="39"/>
    </row>
    <row r="36" spans="2:17" s="40" customFormat="1" ht="18" customHeight="1">
      <c r="B36" s="52"/>
      <c r="C36" s="60"/>
      <c r="D36" s="61" t="s">
        <v>29</v>
      </c>
      <c r="E36" s="49">
        <v>93519552.200000003</v>
      </c>
      <c r="F36" s="50">
        <v>96020771.109999999</v>
      </c>
      <c r="G36" s="76">
        <f>E36-F36</f>
        <v>-2501218.9099999964</v>
      </c>
      <c r="H36" s="45">
        <f t="shared" si="4"/>
        <v>-2.674541153331139</v>
      </c>
      <c r="I36" s="37"/>
      <c r="J36" s="37"/>
      <c r="K36" s="37"/>
      <c r="L36" s="37"/>
      <c r="M36" s="37"/>
      <c r="N36" s="37"/>
      <c r="O36" s="37"/>
      <c r="P36" s="38"/>
      <c r="Q36" s="39"/>
    </row>
    <row r="37" spans="2:17" s="40" customFormat="1" ht="18" customHeight="1">
      <c r="B37" s="52"/>
      <c r="C37" s="77"/>
      <c r="D37" s="78" t="s">
        <v>30</v>
      </c>
      <c r="E37" s="49">
        <v>15179601.390000001</v>
      </c>
      <c r="F37" s="50">
        <v>16051188.34</v>
      </c>
      <c r="G37" s="76">
        <f>E37-F37</f>
        <v>-871586.94999999925</v>
      </c>
      <c r="H37" s="45">
        <f t="shared" si="4"/>
        <v>-5.7418302866251958</v>
      </c>
      <c r="I37" s="37"/>
      <c r="J37" s="37"/>
      <c r="K37" s="37"/>
      <c r="L37" s="37"/>
      <c r="M37" s="37"/>
      <c r="N37" s="37"/>
      <c r="O37" s="37"/>
      <c r="P37" s="38"/>
      <c r="Q37" s="39"/>
    </row>
    <row r="38" spans="2:17" s="40" customFormat="1" ht="18" customHeight="1">
      <c r="B38" s="52"/>
      <c r="C38" s="77"/>
      <c r="D38" s="78" t="s">
        <v>31</v>
      </c>
      <c r="E38" s="49">
        <v>37025379.329999998</v>
      </c>
      <c r="F38" s="50">
        <v>37392318.100000001</v>
      </c>
      <c r="G38" s="76">
        <f>E38-F38</f>
        <v>-366938.77000000328</v>
      </c>
      <c r="H38" s="45">
        <f t="shared" si="4"/>
        <v>-0.99104661894088775</v>
      </c>
      <c r="I38" s="37"/>
      <c r="J38" s="37"/>
      <c r="K38" s="37"/>
      <c r="L38" s="37"/>
      <c r="M38" s="37"/>
      <c r="N38" s="37"/>
      <c r="O38" s="37"/>
      <c r="P38" s="38"/>
      <c r="Q38" s="39"/>
    </row>
    <row r="39" spans="2:17" s="40" customFormat="1" ht="18" customHeight="1">
      <c r="B39" s="79">
        <v>5200</v>
      </c>
      <c r="C39" s="113" t="s">
        <v>19</v>
      </c>
      <c r="D39" s="114"/>
      <c r="E39" s="44">
        <f>SUM(E40:E48)</f>
        <v>32816400.449999999</v>
      </c>
      <c r="F39" s="44">
        <f>SUM(F40:F48)</f>
        <v>28994007.41</v>
      </c>
      <c r="G39" s="44">
        <f>SUM(G40:G48)</f>
        <v>3822393.0399999986</v>
      </c>
      <c r="H39" s="45">
        <f t="shared" si="4"/>
        <v>11.647813250645529</v>
      </c>
      <c r="I39" s="37"/>
      <c r="J39" s="37"/>
      <c r="K39" s="37"/>
      <c r="L39" s="37"/>
      <c r="M39" s="37"/>
      <c r="N39" s="37"/>
      <c r="O39" s="37"/>
      <c r="P39" s="38"/>
      <c r="Q39" s="39"/>
    </row>
    <row r="40" spans="2:17" s="40" customFormat="1" ht="18" customHeight="1">
      <c r="B40" s="80"/>
      <c r="C40" s="81"/>
      <c r="D40" s="82" t="s">
        <v>32</v>
      </c>
      <c r="E40" s="49">
        <v>0</v>
      </c>
      <c r="F40" s="50">
        <v>0</v>
      </c>
      <c r="G40" s="51">
        <f t="shared" ref="G40:G48" si="5">E40-F40</f>
        <v>0</v>
      </c>
      <c r="H40" s="45">
        <f t="shared" si="4"/>
        <v>0</v>
      </c>
      <c r="I40" s="37"/>
      <c r="J40" s="37"/>
      <c r="K40" s="37"/>
      <c r="L40" s="37"/>
      <c r="M40" s="37"/>
      <c r="N40" s="37"/>
      <c r="O40" s="37"/>
      <c r="P40" s="38"/>
      <c r="Q40" s="39"/>
    </row>
    <row r="41" spans="2:17" s="40" customFormat="1" ht="18" customHeight="1">
      <c r="B41" s="80"/>
      <c r="C41" s="81"/>
      <c r="D41" s="82" t="s">
        <v>33</v>
      </c>
      <c r="E41" s="49">
        <v>0</v>
      </c>
      <c r="F41" s="50">
        <v>0</v>
      </c>
      <c r="G41" s="51">
        <f t="shared" si="5"/>
        <v>0</v>
      </c>
      <c r="H41" s="45">
        <f t="shared" si="4"/>
        <v>0</v>
      </c>
      <c r="I41" s="37"/>
      <c r="J41" s="37"/>
      <c r="K41" s="37"/>
      <c r="L41" s="37"/>
      <c r="M41" s="37"/>
      <c r="N41" s="37"/>
      <c r="O41" s="37"/>
      <c r="P41" s="38"/>
      <c r="Q41" s="39"/>
    </row>
    <row r="42" spans="2:17" s="40" customFormat="1" ht="18" customHeight="1">
      <c r="B42" s="80"/>
      <c r="C42" s="81"/>
      <c r="D42" s="82" t="s">
        <v>34</v>
      </c>
      <c r="E42" s="49">
        <v>29699436.629999999</v>
      </c>
      <c r="F42" s="50">
        <v>24491476.25</v>
      </c>
      <c r="G42" s="51">
        <f t="shared" si="5"/>
        <v>5207960.379999999</v>
      </c>
      <c r="H42" s="45">
        <f t="shared" si="4"/>
        <v>17.535552761089527</v>
      </c>
      <c r="I42" s="37"/>
      <c r="J42" s="37"/>
      <c r="K42" s="37"/>
      <c r="L42" s="37"/>
      <c r="M42" s="37"/>
      <c r="N42" s="37"/>
      <c r="O42" s="37"/>
      <c r="P42" s="38"/>
      <c r="Q42" s="39"/>
    </row>
    <row r="43" spans="2:17" s="40" customFormat="1" ht="18" customHeight="1">
      <c r="B43" s="80"/>
      <c r="C43" s="81"/>
      <c r="D43" s="82" t="s">
        <v>35</v>
      </c>
      <c r="E43" s="49">
        <v>3116963.82</v>
      </c>
      <c r="F43" s="50">
        <v>4502531.16</v>
      </c>
      <c r="G43" s="51">
        <f t="shared" si="5"/>
        <v>-1385567.3400000003</v>
      </c>
      <c r="H43" s="45">
        <f t="shared" si="4"/>
        <v>-44.452467850589308</v>
      </c>
      <c r="I43" s="37"/>
      <c r="J43" s="37"/>
      <c r="K43" s="37"/>
      <c r="L43" s="37"/>
      <c r="M43" s="37"/>
      <c r="N43" s="37"/>
      <c r="O43" s="37"/>
      <c r="P43" s="38"/>
      <c r="Q43" s="39"/>
    </row>
    <row r="44" spans="2:17" s="40" customFormat="1" ht="18" customHeight="1">
      <c r="B44" s="80"/>
      <c r="C44" s="83"/>
      <c r="D44" s="84" t="s">
        <v>36</v>
      </c>
      <c r="E44" s="49">
        <v>0</v>
      </c>
      <c r="F44" s="50">
        <v>0</v>
      </c>
      <c r="G44" s="51">
        <f t="shared" si="5"/>
        <v>0</v>
      </c>
      <c r="H44" s="45">
        <f t="shared" si="4"/>
        <v>0</v>
      </c>
      <c r="I44" s="37"/>
      <c r="J44" s="37"/>
      <c r="K44" s="37"/>
      <c r="L44" s="37"/>
      <c r="M44" s="37"/>
      <c r="N44" s="37"/>
      <c r="O44" s="37"/>
      <c r="P44" s="38"/>
      <c r="Q44" s="39"/>
    </row>
    <row r="45" spans="2:17" s="40" customFormat="1" ht="18" customHeight="1">
      <c r="B45" s="80"/>
      <c r="C45" s="83"/>
      <c r="D45" s="84" t="s">
        <v>37</v>
      </c>
      <c r="E45" s="49">
        <v>0</v>
      </c>
      <c r="F45" s="50">
        <v>0</v>
      </c>
      <c r="G45" s="51">
        <f t="shared" si="5"/>
        <v>0</v>
      </c>
      <c r="H45" s="45">
        <f t="shared" si="4"/>
        <v>0</v>
      </c>
      <c r="I45" s="37"/>
      <c r="J45" s="37"/>
      <c r="K45" s="37"/>
      <c r="L45" s="37"/>
      <c r="M45" s="37"/>
      <c r="N45" s="37"/>
      <c r="O45" s="37"/>
      <c r="P45" s="38"/>
      <c r="Q45" s="39"/>
    </row>
    <row r="46" spans="2:17" s="40" customFormat="1" ht="18" customHeight="1">
      <c r="B46" s="80"/>
      <c r="C46" s="83"/>
      <c r="D46" s="84" t="s">
        <v>38</v>
      </c>
      <c r="E46" s="49">
        <v>0</v>
      </c>
      <c r="F46" s="50">
        <v>0</v>
      </c>
      <c r="G46" s="51">
        <f t="shared" si="5"/>
        <v>0</v>
      </c>
      <c r="H46" s="45">
        <f t="shared" si="4"/>
        <v>0</v>
      </c>
      <c r="I46" s="37"/>
      <c r="J46" s="37"/>
      <c r="K46" s="37"/>
      <c r="L46" s="37"/>
      <c r="M46" s="37"/>
      <c r="N46" s="37"/>
      <c r="O46" s="37"/>
      <c r="P46" s="38"/>
      <c r="Q46" s="39"/>
    </row>
    <row r="47" spans="2:17" s="40" customFormat="1" ht="18" customHeight="1">
      <c r="B47" s="80"/>
      <c r="C47" s="83"/>
      <c r="D47" s="84" t="s">
        <v>39</v>
      </c>
      <c r="E47" s="49">
        <v>0</v>
      </c>
      <c r="F47" s="50">
        <v>0</v>
      </c>
      <c r="G47" s="51">
        <f t="shared" si="5"/>
        <v>0</v>
      </c>
      <c r="H47" s="45">
        <f t="shared" si="4"/>
        <v>0</v>
      </c>
      <c r="I47" s="37"/>
      <c r="J47" s="37"/>
      <c r="K47" s="37"/>
      <c r="L47" s="37"/>
      <c r="M47" s="37"/>
      <c r="N47" s="37"/>
      <c r="O47" s="37"/>
      <c r="P47" s="38"/>
      <c r="Q47" s="39"/>
    </row>
    <row r="48" spans="2:17" s="40" customFormat="1" ht="18" customHeight="1">
      <c r="B48" s="80"/>
      <c r="C48" s="85"/>
      <c r="D48" s="84" t="s">
        <v>40</v>
      </c>
      <c r="E48" s="49">
        <v>0</v>
      </c>
      <c r="F48" s="50">
        <v>0</v>
      </c>
      <c r="G48" s="51">
        <f t="shared" si="5"/>
        <v>0</v>
      </c>
      <c r="H48" s="45">
        <f t="shared" si="4"/>
        <v>0</v>
      </c>
      <c r="I48" s="37"/>
      <c r="J48" s="37"/>
      <c r="K48" s="37"/>
      <c r="L48" s="37"/>
      <c r="M48" s="37"/>
      <c r="N48" s="37"/>
      <c r="O48" s="37"/>
      <c r="P48" s="38"/>
      <c r="Q48" s="39"/>
    </row>
    <row r="49" spans="2:17" s="40" customFormat="1" ht="15" customHeight="1">
      <c r="B49" s="80"/>
      <c r="C49" s="85"/>
      <c r="D49" s="84"/>
      <c r="E49" s="55"/>
      <c r="F49" s="59"/>
      <c r="G49" s="59"/>
      <c r="H49" s="57"/>
      <c r="I49" s="37"/>
      <c r="J49" s="37"/>
      <c r="K49" s="37"/>
      <c r="L49" s="37"/>
      <c r="M49" s="37"/>
      <c r="N49" s="37"/>
      <c r="O49" s="37"/>
      <c r="P49" s="38"/>
      <c r="Q49" s="39"/>
    </row>
    <row r="50" spans="2:17" s="40" customFormat="1" ht="22.5" customHeight="1">
      <c r="B50" s="41">
        <v>5300</v>
      </c>
      <c r="C50" s="108" t="s">
        <v>18</v>
      </c>
      <c r="D50" s="109"/>
      <c r="E50" s="44">
        <f>SUM(E51:E53)</f>
        <v>0</v>
      </c>
      <c r="F50" s="44">
        <f>SUM(F51:F53)</f>
        <v>0</v>
      </c>
      <c r="G50" s="44">
        <f>SUM(G51:G53)</f>
        <v>0</v>
      </c>
      <c r="H50" s="45">
        <f t="shared" ref="H50:H53" si="6">IFERROR(G50/E50*100,0)</f>
        <v>0</v>
      </c>
      <c r="I50" s="37"/>
      <c r="J50" s="37"/>
      <c r="K50" s="37"/>
      <c r="L50" s="37"/>
      <c r="M50" s="37"/>
      <c r="N50" s="37"/>
      <c r="O50" s="37"/>
      <c r="P50" s="38"/>
      <c r="Q50" s="39"/>
    </row>
    <row r="51" spans="2:17" s="40" customFormat="1" ht="15" customHeight="1">
      <c r="B51" s="58"/>
      <c r="C51" s="86"/>
      <c r="D51" s="87" t="s">
        <v>41</v>
      </c>
      <c r="E51" s="49">
        <v>0</v>
      </c>
      <c r="F51" s="50">
        <v>0</v>
      </c>
      <c r="G51" s="51">
        <f>E51-F51</f>
        <v>0</v>
      </c>
      <c r="H51" s="45">
        <f t="shared" si="6"/>
        <v>0</v>
      </c>
      <c r="I51" s="37"/>
      <c r="J51" s="37"/>
      <c r="K51" s="37"/>
      <c r="L51" s="37"/>
      <c r="M51" s="37"/>
      <c r="N51" s="37"/>
      <c r="O51" s="37"/>
      <c r="P51" s="38"/>
      <c r="Q51" s="39"/>
    </row>
    <row r="52" spans="2:17" s="40" customFormat="1" ht="15" customHeight="1">
      <c r="B52" s="58"/>
      <c r="C52" s="86"/>
      <c r="D52" s="87" t="s">
        <v>1</v>
      </c>
      <c r="E52" s="49">
        <v>0</v>
      </c>
      <c r="F52" s="50">
        <v>0</v>
      </c>
      <c r="G52" s="51">
        <f>E52-F52</f>
        <v>0</v>
      </c>
      <c r="H52" s="45">
        <f t="shared" si="6"/>
        <v>0</v>
      </c>
      <c r="I52" s="37"/>
      <c r="J52" s="37"/>
      <c r="K52" s="37"/>
      <c r="L52" s="37"/>
      <c r="M52" s="37"/>
      <c r="N52" s="37"/>
      <c r="O52" s="37"/>
      <c r="P52" s="38"/>
      <c r="Q52" s="39"/>
    </row>
    <row r="53" spans="2:17" s="40" customFormat="1" ht="15" customHeight="1">
      <c r="B53" s="58"/>
      <c r="C53" s="86"/>
      <c r="D53" s="87" t="s">
        <v>42</v>
      </c>
      <c r="E53" s="49">
        <v>0</v>
      </c>
      <c r="F53" s="50">
        <v>0</v>
      </c>
      <c r="G53" s="51">
        <f>E53-F53</f>
        <v>0</v>
      </c>
      <c r="H53" s="45">
        <f t="shared" si="6"/>
        <v>0</v>
      </c>
      <c r="I53" s="37"/>
      <c r="J53" s="37"/>
      <c r="K53" s="37"/>
      <c r="L53" s="37"/>
      <c r="M53" s="37"/>
      <c r="N53" s="37"/>
      <c r="O53" s="37"/>
      <c r="P53" s="38"/>
      <c r="Q53" s="39"/>
    </row>
    <row r="54" spans="2:17" s="40" customFormat="1" ht="15" customHeight="1">
      <c r="B54" s="58"/>
      <c r="C54" s="86"/>
      <c r="D54" s="87"/>
      <c r="E54" s="55"/>
      <c r="F54" s="59"/>
      <c r="G54" s="59"/>
      <c r="H54" s="57"/>
      <c r="I54" s="37"/>
      <c r="J54" s="37"/>
      <c r="K54" s="37"/>
      <c r="L54" s="37"/>
      <c r="M54" s="37"/>
      <c r="N54" s="37"/>
      <c r="O54" s="37"/>
      <c r="P54" s="38"/>
      <c r="Q54" s="39"/>
    </row>
    <row r="55" spans="2:17" s="40" customFormat="1" ht="28.5" customHeight="1">
      <c r="B55" s="41">
        <v>5400</v>
      </c>
      <c r="C55" s="108" t="s">
        <v>43</v>
      </c>
      <c r="D55" s="109"/>
      <c r="E55" s="44">
        <f>SUM(E56:E61)</f>
        <v>543735.34</v>
      </c>
      <c r="F55" s="44">
        <f>SUM(F56:F61)</f>
        <v>0</v>
      </c>
      <c r="G55" s="44">
        <f>SUM(G56:G61)</f>
        <v>543735.34</v>
      </c>
      <c r="H55" s="45">
        <f t="shared" ref="H55:H61" si="7">IFERROR(G55/E55*100,0)</f>
        <v>100</v>
      </c>
      <c r="I55" s="37"/>
      <c r="J55" s="37"/>
      <c r="K55" s="37"/>
      <c r="L55" s="37"/>
      <c r="M55" s="37"/>
      <c r="N55" s="37"/>
      <c r="O55" s="37"/>
      <c r="P55" s="38"/>
      <c r="Q55" s="39"/>
    </row>
    <row r="56" spans="2:17" s="40" customFormat="1" ht="15" customHeight="1">
      <c r="B56" s="58"/>
      <c r="C56" s="86"/>
      <c r="D56" s="87" t="s">
        <v>44</v>
      </c>
      <c r="E56" s="49">
        <v>0</v>
      </c>
      <c r="F56" s="50">
        <v>0</v>
      </c>
      <c r="G56" s="51">
        <f t="shared" ref="G56:G61" si="8">E56-F56</f>
        <v>0</v>
      </c>
      <c r="H56" s="45">
        <f t="shared" si="7"/>
        <v>0</v>
      </c>
      <c r="I56" s="37"/>
      <c r="J56" s="37"/>
      <c r="K56" s="37"/>
      <c r="L56" s="37"/>
      <c r="M56" s="37"/>
      <c r="N56" s="37"/>
      <c r="O56" s="37"/>
      <c r="P56" s="38"/>
      <c r="Q56" s="39"/>
    </row>
    <row r="57" spans="2:17" s="40" customFormat="1" ht="15" customHeight="1">
      <c r="B57" s="58"/>
      <c r="C57" s="86"/>
      <c r="D57" s="87" t="s">
        <v>45</v>
      </c>
      <c r="E57" s="49">
        <v>0</v>
      </c>
      <c r="F57" s="50">
        <v>0</v>
      </c>
      <c r="G57" s="51">
        <f t="shared" si="8"/>
        <v>0</v>
      </c>
      <c r="H57" s="45">
        <f t="shared" si="7"/>
        <v>0</v>
      </c>
      <c r="I57" s="37"/>
      <c r="J57" s="37"/>
      <c r="K57" s="37"/>
      <c r="L57" s="37"/>
      <c r="M57" s="37"/>
      <c r="N57" s="37"/>
      <c r="O57" s="37"/>
      <c r="P57" s="38"/>
      <c r="Q57" s="39"/>
    </row>
    <row r="58" spans="2:17" s="40" customFormat="1" ht="15" customHeight="1">
      <c r="B58" s="58"/>
      <c r="C58" s="86"/>
      <c r="D58" s="87" t="s">
        <v>46</v>
      </c>
      <c r="E58" s="49">
        <v>0</v>
      </c>
      <c r="F58" s="50">
        <v>0</v>
      </c>
      <c r="G58" s="51">
        <f t="shared" si="8"/>
        <v>0</v>
      </c>
      <c r="H58" s="45">
        <f t="shared" si="7"/>
        <v>0</v>
      </c>
      <c r="I58" s="37"/>
      <c r="J58" s="37"/>
      <c r="K58" s="37"/>
      <c r="L58" s="37"/>
      <c r="M58" s="37"/>
      <c r="N58" s="37"/>
      <c r="O58" s="37"/>
      <c r="P58" s="38"/>
      <c r="Q58" s="39"/>
    </row>
    <row r="59" spans="2:17" s="40" customFormat="1" ht="15" customHeight="1">
      <c r="B59" s="58"/>
      <c r="C59" s="86"/>
      <c r="D59" s="87" t="s">
        <v>47</v>
      </c>
      <c r="E59" s="49">
        <v>0</v>
      </c>
      <c r="F59" s="50">
        <v>0</v>
      </c>
      <c r="G59" s="51">
        <f t="shared" si="8"/>
        <v>0</v>
      </c>
      <c r="H59" s="45">
        <f t="shared" si="7"/>
        <v>0</v>
      </c>
      <c r="I59" s="37"/>
      <c r="J59" s="37"/>
      <c r="K59" s="37"/>
      <c r="L59" s="37"/>
      <c r="M59" s="37"/>
      <c r="N59" s="37"/>
      <c r="O59" s="37"/>
      <c r="P59" s="38"/>
      <c r="Q59" s="39"/>
    </row>
    <row r="60" spans="2:17" s="40" customFormat="1" ht="15" customHeight="1">
      <c r="B60" s="58"/>
      <c r="C60" s="86"/>
      <c r="D60" s="87" t="s">
        <v>48</v>
      </c>
      <c r="E60" s="49">
        <v>0</v>
      </c>
      <c r="F60" s="50">
        <v>0</v>
      </c>
      <c r="G60" s="51">
        <f t="shared" si="8"/>
        <v>0</v>
      </c>
      <c r="H60" s="45">
        <f t="shared" si="7"/>
        <v>0</v>
      </c>
      <c r="I60" s="37"/>
      <c r="J60" s="37"/>
      <c r="K60" s="37"/>
      <c r="L60" s="37"/>
      <c r="M60" s="37"/>
      <c r="N60" s="37"/>
      <c r="O60" s="37"/>
      <c r="P60" s="38"/>
      <c r="Q60" s="39"/>
    </row>
    <row r="61" spans="2:17" s="40" customFormat="1" ht="15" customHeight="1">
      <c r="B61" s="58"/>
      <c r="C61" s="86"/>
      <c r="D61" s="87" t="s">
        <v>49</v>
      </c>
      <c r="E61" s="49">
        <v>543735.34</v>
      </c>
      <c r="F61" s="50">
        <v>0</v>
      </c>
      <c r="G61" s="51">
        <f t="shared" si="8"/>
        <v>543735.34</v>
      </c>
      <c r="H61" s="45">
        <f t="shared" si="7"/>
        <v>100</v>
      </c>
      <c r="I61" s="37"/>
      <c r="J61" s="37"/>
      <c r="K61" s="37"/>
      <c r="L61" s="37"/>
      <c r="M61" s="37"/>
      <c r="N61" s="37"/>
      <c r="O61" s="37"/>
      <c r="P61" s="38"/>
      <c r="Q61" s="39"/>
    </row>
    <row r="62" spans="2:17" s="40" customFormat="1" ht="15" customHeight="1">
      <c r="B62" s="58"/>
      <c r="C62" s="86"/>
      <c r="D62" s="87"/>
      <c r="E62" s="55"/>
      <c r="F62" s="59"/>
      <c r="G62" s="59"/>
      <c r="H62" s="57"/>
      <c r="I62" s="37"/>
      <c r="J62" s="37"/>
      <c r="K62" s="37"/>
      <c r="L62" s="37"/>
      <c r="M62" s="37"/>
      <c r="N62" s="37"/>
      <c r="O62" s="37"/>
      <c r="P62" s="38"/>
      <c r="Q62" s="39"/>
    </row>
    <row r="63" spans="2:17" s="40" customFormat="1" ht="18.75" customHeight="1">
      <c r="B63" s="41">
        <v>5500</v>
      </c>
      <c r="C63" s="108" t="s">
        <v>50</v>
      </c>
      <c r="D63" s="109"/>
      <c r="E63" s="44">
        <f>SUM(E64:E69)</f>
        <v>0</v>
      </c>
      <c r="F63" s="44">
        <f>SUM(F64:F69)</f>
        <v>0</v>
      </c>
      <c r="G63" s="44">
        <f>SUM(G64:G69)</f>
        <v>0</v>
      </c>
      <c r="H63" s="45">
        <f t="shared" ref="H63:H69" si="9">IFERROR(G63/E63*100,0)</f>
        <v>0</v>
      </c>
      <c r="I63" s="37"/>
      <c r="J63" s="37"/>
      <c r="K63" s="37"/>
      <c r="L63" s="37"/>
      <c r="M63" s="37"/>
      <c r="N63" s="37"/>
      <c r="O63" s="37"/>
      <c r="P63" s="38"/>
      <c r="Q63" s="39"/>
    </row>
    <row r="64" spans="2:17" s="40" customFormat="1" ht="14.25" customHeight="1">
      <c r="B64" s="58"/>
      <c r="C64" s="88"/>
      <c r="D64" s="87" t="s">
        <v>51</v>
      </c>
      <c r="E64" s="49">
        <v>0</v>
      </c>
      <c r="F64" s="50">
        <v>0</v>
      </c>
      <c r="G64" s="51">
        <f t="shared" ref="G64:G69" si="10">E64-F64</f>
        <v>0</v>
      </c>
      <c r="H64" s="45">
        <f t="shared" si="9"/>
        <v>0</v>
      </c>
      <c r="I64" s="37"/>
      <c r="J64" s="37"/>
      <c r="K64" s="37"/>
      <c r="L64" s="37"/>
      <c r="M64" s="37"/>
      <c r="N64" s="37"/>
      <c r="O64" s="37"/>
      <c r="P64" s="38"/>
      <c r="Q64" s="39"/>
    </row>
    <row r="65" spans="2:17" s="40" customFormat="1" ht="14.25" customHeight="1">
      <c r="B65" s="58"/>
      <c r="C65" s="88"/>
      <c r="D65" s="87" t="s">
        <v>52</v>
      </c>
      <c r="E65" s="49"/>
      <c r="F65" s="50"/>
      <c r="G65" s="51">
        <f t="shared" si="10"/>
        <v>0</v>
      </c>
      <c r="H65" s="45">
        <f t="shared" si="9"/>
        <v>0</v>
      </c>
      <c r="I65" s="37"/>
      <c r="J65" s="37"/>
      <c r="K65" s="37"/>
      <c r="L65" s="37"/>
      <c r="M65" s="37"/>
      <c r="N65" s="37"/>
      <c r="O65" s="37"/>
      <c r="P65" s="38"/>
      <c r="Q65" s="39"/>
    </row>
    <row r="66" spans="2:17" s="40" customFormat="1" ht="14.25" customHeight="1">
      <c r="B66" s="58"/>
      <c r="C66" s="88"/>
      <c r="D66" s="87" t="s">
        <v>53</v>
      </c>
      <c r="E66" s="49"/>
      <c r="F66" s="50"/>
      <c r="G66" s="51">
        <f t="shared" si="10"/>
        <v>0</v>
      </c>
      <c r="H66" s="45">
        <f t="shared" si="9"/>
        <v>0</v>
      </c>
      <c r="I66" s="37"/>
      <c r="J66" s="37"/>
      <c r="K66" s="37"/>
      <c r="L66" s="37"/>
      <c r="M66" s="37"/>
      <c r="N66" s="37"/>
      <c r="O66" s="37"/>
      <c r="P66" s="38"/>
      <c r="Q66" s="39"/>
    </row>
    <row r="67" spans="2:17" s="40" customFormat="1" ht="14.25" customHeight="1">
      <c r="B67" s="58"/>
      <c r="C67" s="88"/>
      <c r="D67" s="87" t="s">
        <v>54</v>
      </c>
      <c r="E67" s="49"/>
      <c r="F67" s="50"/>
      <c r="G67" s="51">
        <f t="shared" si="10"/>
        <v>0</v>
      </c>
      <c r="H67" s="45">
        <f t="shared" si="9"/>
        <v>0</v>
      </c>
      <c r="I67" s="37"/>
      <c r="J67" s="37"/>
      <c r="K67" s="37"/>
      <c r="L67" s="37"/>
      <c r="M67" s="37"/>
      <c r="N67" s="37"/>
      <c r="O67" s="37"/>
      <c r="P67" s="38"/>
      <c r="Q67" s="39"/>
    </row>
    <row r="68" spans="2:17" s="40" customFormat="1" ht="14.25" customHeight="1">
      <c r="B68" s="58"/>
      <c r="C68" s="88"/>
      <c r="D68" s="87" t="s">
        <v>55</v>
      </c>
      <c r="E68" s="49"/>
      <c r="F68" s="50"/>
      <c r="G68" s="51">
        <f t="shared" si="10"/>
        <v>0</v>
      </c>
      <c r="H68" s="45">
        <f t="shared" si="9"/>
        <v>0</v>
      </c>
      <c r="I68" s="37"/>
      <c r="J68" s="37"/>
      <c r="K68" s="37"/>
      <c r="L68" s="37"/>
      <c r="M68" s="37"/>
      <c r="N68" s="37"/>
      <c r="O68" s="37"/>
      <c r="P68" s="38"/>
      <c r="Q68" s="39"/>
    </row>
    <row r="69" spans="2:17" s="40" customFormat="1" ht="14.25" customHeight="1">
      <c r="B69" s="58"/>
      <c r="C69" s="88"/>
      <c r="D69" s="87" t="s">
        <v>56</v>
      </c>
      <c r="E69" s="49"/>
      <c r="F69" s="50"/>
      <c r="G69" s="51">
        <f t="shared" si="10"/>
        <v>0</v>
      </c>
      <c r="H69" s="45">
        <f t="shared" si="9"/>
        <v>0</v>
      </c>
      <c r="I69" s="37"/>
      <c r="J69" s="37"/>
      <c r="K69" s="37"/>
      <c r="L69" s="37"/>
      <c r="M69" s="37"/>
      <c r="N69" s="37"/>
      <c r="O69" s="37"/>
      <c r="P69" s="38"/>
      <c r="Q69" s="39"/>
    </row>
    <row r="70" spans="2:17" s="40" customFormat="1" ht="14.25" customHeight="1">
      <c r="B70" s="58"/>
      <c r="C70" s="88"/>
      <c r="D70" s="89"/>
      <c r="E70" s="55"/>
      <c r="F70" s="59"/>
      <c r="G70" s="59"/>
      <c r="H70" s="57"/>
      <c r="I70" s="37"/>
      <c r="J70" s="37"/>
      <c r="K70" s="37"/>
      <c r="L70" s="37"/>
      <c r="M70" s="37"/>
      <c r="N70" s="37"/>
      <c r="O70" s="37"/>
      <c r="P70" s="38"/>
      <c r="Q70" s="39"/>
    </row>
    <row r="71" spans="2:17" s="40" customFormat="1" ht="20.25" customHeight="1">
      <c r="B71" s="41">
        <v>5600</v>
      </c>
      <c r="C71" s="108" t="s">
        <v>57</v>
      </c>
      <c r="D71" s="109"/>
      <c r="E71" s="44">
        <f>SUM(E72+E73)</f>
        <v>53301975.25</v>
      </c>
      <c r="F71" s="44">
        <f>SUM(F72+F73)</f>
        <v>14680485.699999999</v>
      </c>
      <c r="G71" s="44">
        <f>SUM(G72:G73)</f>
        <v>38621489.550000004</v>
      </c>
      <c r="H71" s="45">
        <f>SUM(H72:H73)</f>
        <v>71.312664384216248</v>
      </c>
      <c r="I71" s="37"/>
      <c r="J71" s="37"/>
      <c r="K71" s="37"/>
      <c r="L71" s="37"/>
      <c r="M71" s="37"/>
      <c r="N71" s="37"/>
      <c r="O71" s="37"/>
      <c r="P71" s="38"/>
      <c r="Q71" s="39"/>
    </row>
    <row r="72" spans="2:17" s="40" customFormat="1" ht="15" customHeight="1">
      <c r="B72" s="58"/>
      <c r="C72" s="86"/>
      <c r="D72" s="87" t="s">
        <v>58</v>
      </c>
      <c r="E72" s="49">
        <v>48403046.079999998</v>
      </c>
      <c r="F72" s="50">
        <v>9319413.0199999996</v>
      </c>
      <c r="G72" s="51">
        <f>E72-F72</f>
        <v>39083633.060000002</v>
      </c>
      <c r="H72" s="45">
        <f t="shared" ref="H72:H73" si="11">IFERROR(G72/E72*100,0)</f>
        <v>80.74622616808665</v>
      </c>
      <c r="I72" s="37"/>
      <c r="J72" s="37"/>
      <c r="K72" s="37"/>
      <c r="L72" s="37"/>
      <c r="M72" s="37"/>
      <c r="N72" s="37"/>
      <c r="O72" s="37"/>
      <c r="P72" s="38"/>
      <c r="Q72" s="39"/>
    </row>
    <row r="73" spans="2:17" s="40" customFormat="1" ht="15" customHeight="1">
      <c r="B73" s="58"/>
      <c r="C73" s="86"/>
      <c r="D73" s="87" t="s">
        <v>59</v>
      </c>
      <c r="E73" s="49">
        <v>4898929.17</v>
      </c>
      <c r="F73" s="50">
        <v>5361072.68</v>
      </c>
      <c r="G73" s="76">
        <f>E73-F73</f>
        <v>-462143.50999999978</v>
      </c>
      <c r="H73" s="45">
        <f t="shared" si="11"/>
        <v>-9.4335617838704096</v>
      </c>
      <c r="I73" s="37"/>
      <c r="J73" s="37"/>
      <c r="K73" s="37"/>
      <c r="L73" s="37"/>
      <c r="M73" s="37"/>
      <c r="N73" s="37"/>
      <c r="O73" s="37"/>
      <c r="P73" s="38"/>
      <c r="Q73" s="39"/>
    </row>
    <row r="74" spans="2:17" s="40" customFormat="1" ht="15" customHeight="1">
      <c r="B74" s="58"/>
      <c r="C74" s="86"/>
      <c r="D74" s="87"/>
      <c r="E74" s="55"/>
      <c r="F74" s="59"/>
      <c r="G74" s="59"/>
      <c r="H74" s="57"/>
      <c r="I74" s="37"/>
      <c r="J74" s="37"/>
      <c r="K74" s="37"/>
      <c r="L74" s="37"/>
      <c r="M74" s="37"/>
      <c r="N74" s="37"/>
      <c r="O74" s="37"/>
      <c r="P74" s="38"/>
      <c r="Q74" s="39"/>
    </row>
    <row r="75" spans="2:17" s="40" customFormat="1" ht="18.75" customHeight="1">
      <c r="B75" s="58"/>
      <c r="C75" s="110"/>
      <c r="D75" s="111"/>
      <c r="E75" s="55"/>
      <c r="F75" s="59"/>
      <c r="G75" s="56"/>
      <c r="H75" s="57"/>
      <c r="I75" s="37"/>
      <c r="J75" s="37"/>
      <c r="K75" s="37"/>
      <c r="L75" s="37"/>
      <c r="M75" s="37"/>
      <c r="N75" s="37"/>
      <c r="O75" s="37"/>
      <c r="P75" s="38"/>
      <c r="Q75" s="39"/>
    </row>
    <row r="76" spans="2:17" s="40" customFormat="1">
      <c r="B76" s="52"/>
      <c r="C76" s="70"/>
      <c r="D76" s="71"/>
      <c r="E76" s="55"/>
      <c r="F76" s="59"/>
      <c r="G76" s="59"/>
      <c r="H76" s="57"/>
      <c r="I76" s="37"/>
      <c r="J76" s="37"/>
      <c r="K76" s="37"/>
      <c r="L76" s="37"/>
      <c r="M76" s="37"/>
      <c r="N76" s="37"/>
      <c r="O76" s="37"/>
      <c r="P76" s="38"/>
      <c r="Q76" s="39"/>
    </row>
    <row r="77" spans="2:17" s="40" customFormat="1" ht="18" customHeight="1">
      <c r="B77" s="41">
        <v>5700</v>
      </c>
      <c r="C77" s="108" t="s">
        <v>60</v>
      </c>
      <c r="D77" s="109"/>
      <c r="E77" s="90">
        <f>+E35+E39+E50+E55+E63+E71</f>
        <v>232386643.96000001</v>
      </c>
      <c r="F77" s="90">
        <f>+F35+F39+F50+F55+F63+F71</f>
        <v>193138770.66</v>
      </c>
      <c r="G77" s="91">
        <f>+E77-F77</f>
        <v>39247873.300000012</v>
      </c>
      <c r="H77" s="92">
        <f t="shared" ref="H77" si="12">IFERROR(G77/E77*100,0)</f>
        <v>16.889040020198244</v>
      </c>
      <c r="I77" s="37"/>
      <c r="J77" s="37"/>
      <c r="K77" s="37"/>
      <c r="L77" s="37"/>
      <c r="M77" s="37"/>
      <c r="N77" s="37"/>
      <c r="O77" s="37"/>
      <c r="P77" s="38"/>
      <c r="Q77" s="39"/>
    </row>
    <row r="78" spans="2:17" s="40" customFormat="1">
      <c r="B78" s="52"/>
      <c r="C78" s="70"/>
      <c r="D78" s="71"/>
      <c r="E78" s="55"/>
      <c r="F78" s="59"/>
      <c r="G78" s="59"/>
      <c r="H78" s="57"/>
      <c r="I78" s="37"/>
      <c r="J78" s="37"/>
      <c r="K78" s="37"/>
      <c r="L78" s="37"/>
      <c r="M78" s="37"/>
      <c r="N78" s="37"/>
      <c r="O78" s="37"/>
      <c r="P78" s="38"/>
      <c r="Q78" s="39"/>
    </row>
    <row r="79" spans="2:17" s="40" customFormat="1" ht="26.25" customHeight="1" thickBot="1">
      <c r="B79" s="93"/>
      <c r="C79" s="94" t="s">
        <v>61</v>
      </c>
      <c r="D79" s="95"/>
      <c r="E79" s="64">
        <f>+E32-E77</f>
        <v>22448015.950000018</v>
      </c>
      <c r="F79" s="64">
        <f>+F32-F77</f>
        <v>82403104.629999965</v>
      </c>
      <c r="G79" s="96">
        <f>+E79-F79</f>
        <v>-59955088.679999948</v>
      </c>
      <c r="H79" s="97">
        <f>IFERROR(G79/E79*100,0)</f>
        <v>-267.08413257341743</v>
      </c>
      <c r="I79" s="98"/>
      <c r="J79" s="98"/>
      <c r="K79" s="98"/>
      <c r="L79" s="98"/>
      <c r="M79" s="98"/>
      <c r="N79" s="98"/>
      <c r="O79" s="98"/>
      <c r="P79" s="98"/>
      <c r="Q79" s="39"/>
    </row>
    <row r="80" spans="2:17" ht="16.5" thickTop="1">
      <c r="B80" s="99"/>
      <c r="C80" s="2" t="s">
        <v>62</v>
      </c>
      <c r="D80" s="100"/>
      <c r="E80" s="101"/>
      <c r="F80" s="101"/>
      <c r="G80" s="102"/>
      <c r="H80" s="100"/>
      <c r="I80" s="100"/>
      <c r="J80" s="100"/>
      <c r="K80" s="100"/>
      <c r="L80" s="100"/>
      <c r="M80" s="100"/>
      <c r="N80" s="100"/>
      <c r="O80" s="100"/>
      <c r="P80" s="100"/>
      <c r="Q80" s="6"/>
    </row>
    <row r="81" spans="1:17">
      <c r="B81" s="112" t="s">
        <v>0</v>
      </c>
      <c r="C81" s="112"/>
      <c r="D81" s="112"/>
      <c r="E81" s="112"/>
      <c r="F81" s="112"/>
      <c r="G81" s="112"/>
      <c r="H81" s="112"/>
      <c r="I81" s="112"/>
      <c r="J81" s="100"/>
      <c r="K81" s="100"/>
      <c r="L81" s="100"/>
      <c r="M81" s="100"/>
      <c r="N81" s="100"/>
      <c r="O81" s="100"/>
      <c r="P81" s="100"/>
      <c r="Q81" s="6"/>
    </row>
    <row r="82" spans="1:17">
      <c r="A82" s="6"/>
      <c r="B82" s="103"/>
      <c r="C82" s="103"/>
      <c r="D82" s="103"/>
      <c r="E82" s="103"/>
      <c r="F82" s="103"/>
      <c r="G82" s="103"/>
      <c r="H82" s="103"/>
      <c r="I82" s="103"/>
      <c r="J82" s="100"/>
      <c r="K82" s="100"/>
      <c r="L82" s="100"/>
      <c r="M82" s="100"/>
      <c r="N82" s="100"/>
      <c r="O82" s="100"/>
      <c r="P82" s="100"/>
    </row>
    <row r="83" spans="1:17" ht="15.75">
      <c r="A83" s="6"/>
      <c r="B83" s="99"/>
      <c r="C83" s="100"/>
      <c r="D83" s="100"/>
      <c r="E83" s="100"/>
      <c r="F83" s="102"/>
      <c r="G83" s="102"/>
      <c r="H83" s="100"/>
      <c r="I83" s="100"/>
      <c r="J83" s="100"/>
      <c r="K83" s="100"/>
      <c r="L83" s="100"/>
      <c r="M83" s="100"/>
      <c r="N83" s="100"/>
      <c r="O83" s="100"/>
      <c r="P83" s="100"/>
    </row>
    <row r="84" spans="1:17" s="100" customFormat="1">
      <c r="A84" s="6"/>
      <c r="B84" s="99"/>
      <c r="F84" s="102"/>
      <c r="G84" s="102"/>
    </row>
    <row r="85" spans="1:17" s="100" customFormat="1" ht="12.75">
      <c r="A85" s="6"/>
      <c r="B85" s="104"/>
      <c r="C85" s="104"/>
      <c r="D85" s="104"/>
      <c r="E85" s="104"/>
      <c r="F85" s="105"/>
      <c r="G85" s="105"/>
      <c r="H85" s="104"/>
    </row>
    <row r="86" spans="1:17">
      <c r="A86" s="6"/>
      <c r="B86" s="106"/>
      <c r="C86" s="6"/>
      <c r="D86" s="6"/>
      <c r="E86" s="6"/>
      <c r="F86" s="104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9" spans="1:17" hidden="1">
      <c r="A89" s="6"/>
      <c r="B89" s="6"/>
      <c r="C89" s="6"/>
      <c r="D89" s="6"/>
      <c r="E89" s="6"/>
      <c r="F89" s="31"/>
      <c r="G89" s="31"/>
      <c r="H89" s="6"/>
      <c r="I89" s="6"/>
      <c r="J89" s="6"/>
      <c r="K89" s="6"/>
      <c r="L89" s="6"/>
      <c r="M89" s="6"/>
      <c r="N89" s="6"/>
      <c r="O89" s="6"/>
      <c r="P89" s="6"/>
    </row>
    <row r="90" spans="1:17">
      <c r="A90" s="6"/>
      <c r="B90" s="6"/>
      <c r="C90" s="6"/>
      <c r="D90" s="6"/>
      <c r="E90" s="6"/>
      <c r="F90" s="31"/>
      <c r="G90" s="31"/>
      <c r="H90" s="6"/>
      <c r="I90" s="6"/>
      <c r="J90" s="6"/>
      <c r="K90" s="6"/>
      <c r="L90" s="6"/>
      <c r="M90" s="6"/>
      <c r="N90" s="6"/>
      <c r="O90" s="6"/>
      <c r="P90" s="6"/>
    </row>
  </sheetData>
  <mergeCells count="14">
    <mergeCell ref="B2:H2"/>
    <mergeCell ref="B7:B8"/>
    <mergeCell ref="C7:D8"/>
    <mergeCell ref="G7:H7"/>
    <mergeCell ref="C21:D21"/>
    <mergeCell ref="C71:D71"/>
    <mergeCell ref="C75:D75"/>
    <mergeCell ref="C77:D77"/>
    <mergeCell ref="B81:I81"/>
    <mergeCell ref="C25:D25"/>
    <mergeCell ref="C39:D39"/>
    <mergeCell ref="C50:D50"/>
    <mergeCell ref="C55:D55"/>
    <mergeCell ref="C63:D63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2020-03-09T16:13:06Z</cp:lastPrinted>
  <dcterms:created xsi:type="dcterms:W3CDTF">2018-03-07T05:27:47Z</dcterms:created>
  <dcterms:modified xsi:type="dcterms:W3CDTF">2020-03-13T18:50:55Z</dcterms:modified>
</cp:coreProperties>
</file>